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0610" tabRatio="816"/>
  </bookViews>
  <sheets>
    <sheet name="目录" sheetId="36" r:id="rId1"/>
    <sheet name="2023年一般公共预算收入表" sheetId="1" r:id="rId2"/>
    <sheet name="2023年一般公共预算支出表" sheetId="3" r:id="rId3"/>
    <sheet name="2023年一般公共预算本级支出表" sheetId="33" r:id="rId4"/>
    <sheet name="2023年一般公共预算本级基本支出表" sheetId="34" r:id="rId5"/>
    <sheet name="2023年一般公共预算税收返还和转移性支付表" sheetId="5" r:id="rId6"/>
    <sheet name="2023年度大同云冈区政府一般债务限额和余额情况预算表" sheetId="28" r:id="rId7"/>
    <sheet name="2023年一般公共预算支出“三公”经费预算表" sheetId="13" r:id="rId8"/>
    <sheet name="2023年政府性基金预算收入表" sheetId="25" r:id="rId9"/>
    <sheet name="2023年政府性基金预算支出表" sheetId="26" r:id="rId10"/>
    <sheet name="2023年本级政府性基金预算支出表" sheetId="35" r:id="rId11"/>
    <sheet name="2023年政府性基金转移支付表" sheetId="24" r:id="rId12"/>
    <sheet name="2023年政府基金专项债务限额和余额情况预算表" sheetId="29" r:id="rId13"/>
    <sheet name="2023年国有资本经营预算收入表" sheetId="21" r:id="rId14"/>
    <sheet name="2023年国有资本经营预算支出表" sheetId="22" r:id="rId15"/>
    <sheet name="2023年本级国有资本经营预算支出表" sheetId="30" r:id="rId16"/>
    <sheet name="2023年社会保险基金收入预算表" sheetId="31" r:id="rId17"/>
    <sheet name="2023年社会保险基金支出预算表" sheetId="32" r:id="rId18"/>
    <sheet name="2023年云冈区地方政府债务情况表" sheetId="27" r:id="rId19"/>
    <sheet name="2023年一般公共预算支出经济分类表" sheetId="8" r:id="rId20"/>
  </sheets>
  <definedNames>
    <definedName name="_xlnm._FilterDatabase" localSheetId="4" hidden="1">'2023年一般公共预算本级基本支出表'!$A$5:$G$1315</definedName>
    <definedName name="_xlnm._FilterDatabase" localSheetId="3" hidden="1">'2023年一般公共预算本级支出表'!$A$5:$E$1312</definedName>
  </definedNames>
  <calcPr calcId="144525"/>
</workbook>
</file>

<file path=xl/comments1.xml><?xml version="1.0" encoding="utf-8"?>
<comments xmlns="http://schemas.openxmlformats.org/spreadsheetml/2006/main">
  <authors>
    <author>Author</author>
  </authors>
  <commentList>
    <comment ref="C6" authorId="0">
      <text>
        <r>
          <rPr>
            <sz val="9"/>
            <rFont val="Arial"/>
            <charset val="134"/>
          </rPr>
          <t>应与表二附表支出合计相等</t>
        </r>
      </text>
    </comment>
    <comment ref="O32" authorId="0">
      <text>
        <r>
          <rPr>
            <sz val="9"/>
            <rFont val="Arial"/>
            <charset val="134"/>
          </rPr>
          <t>取表三附表还本支出</t>
        </r>
      </text>
    </comment>
  </commentList>
</comments>
</file>

<file path=xl/sharedStrings.xml><?xml version="1.0" encoding="utf-8"?>
<sst xmlns="http://schemas.openxmlformats.org/spreadsheetml/2006/main" count="5058" uniqueCount="1624">
  <si>
    <t>目    录</t>
  </si>
  <si>
    <t>大同市云冈区2023年一般公共预算收入表</t>
  </si>
  <si>
    <t>大同市云冈区2023年一般公共预算支出表</t>
  </si>
  <si>
    <t>大同市云冈区本级2023年一般公共预算支出表</t>
  </si>
  <si>
    <t>大同市云冈区本级2023年一般公共预算基本支出表</t>
  </si>
  <si>
    <t>大同市云冈区2023年一般公共预算税收返还和转移支付表</t>
  </si>
  <si>
    <t>2023年度大同云冈区政府一般债务限额和余额情况预算表</t>
  </si>
  <si>
    <t>2023年一般公共预算支出“三公”经费预算表</t>
  </si>
  <si>
    <t>大同市云冈区2023年政府性基金收入表</t>
  </si>
  <si>
    <t>大同市云冈区2023年政府性基金支出表</t>
  </si>
  <si>
    <t>大同市云冈区2023年本级政府性基金预算支出表</t>
  </si>
  <si>
    <t>大同市云冈区2023年政府性基金转移支付表</t>
  </si>
  <si>
    <t>2023年大同云冈区政府基金专项债务限额和余额情况预算表</t>
  </si>
  <si>
    <t>大同市云冈区2023年国有资本经营预算收入表</t>
  </si>
  <si>
    <t>大同市云冈区2023年国有资本经营预算支出表</t>
  </si>
  <si>
    <t>2023年云冈区本级国有资本经营预算支出表</t>
  </si>
  <si>
    <t>大同市云冈区2023年社会保险基金收入预算表</t>
  </si>
  <si>
    <t>大同市云冈区2023年社会保险基金支出预算表</t>
  </si>
  <si>
    <t>2023年云冈区地方政府债务情况表</t>
  </si>
  <si>
    <t>2023年一般公共预算支出经济分类表</t>
  </si>
  <si>
    <t>表一</t>
  </si>
  <si>
    <t>单位：万元</t>
  </si>
  <si>
    <t>项目</t>
  </si>
  <si>
    <t>2022年预算数</t>
  </si>
  <si>
    <t>2023年预算数</t>
  </si>
  <si>
    <t>为2022年预算数的%</t>
  </si>
  <si>
    <t>一、税收收入</t>
  </si>
  <si>
    <t xml:space="preserve">    增值税</t>
  </si>
  <si>
    <t xml:space="preserve">    企业所得税</t>
  </si>
  <si>
    <t xml:space="preserve">    企业所得税退税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</si>
  <si>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</si>
  <si>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</si>
  <si>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</si>
  <si>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</si>
  <si>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</si>
  <si>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</si>
  <si>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</si>
  <si>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</si>
  <si>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</si>
  <si>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</si>
  <si>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烟叶税</t>
  </si>
  <si>
    <t xml:space="preserve">    环境保护税</t>
  </si>
  <si>
    <t xml:space="preserve">    其他税收收入</t>
  </si>
  <si>
    <t>二、非税收入</t>
  </si>
  <si>
    <t xml:space="preserve">    专项收入</t>
  </si>
  <si>
    <t xml:space="preserve">    行政事业性收费收入</t>
  </si>
  <si>
    <t xml:space="preserve">    罚没收入</t>
  </si>
  <si>
    <t xml:space="preserve">    国有资本经营收入</t>
  </si>
  <si>
    <t xml:space="preserve">    国有资源（资产）有偿使用收入</t>
  </si>
  <si>
    <t xml:space="preserve">    捐赠收入</t>
  </si>
  <si>
    <t xml:space="preserve">    政府住房基金收入</t>
  </si>
  <si>
    <t xml:space="preserve">    其他收入</t>
  </si>
  <si>
    <t>收入合计</t>
  </si>
  <si>
    <t>表二</t>
  </si>
  <si>
    <t>一般公共服务</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</si>
  <si>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</si>
  <si>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</si>
  <si>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</si>
  <si>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</si>
  <si>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</si>
  <si>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</si>
  <si>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</si>
  <si>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</si>
  <si>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</si>
  <si>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</si>
  <si>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</si>
  <si>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</si>
  <si>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</si>
  <si>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</si>
  <si>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</si>
  <si>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</si>
  <si>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</si>
  <si>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</si>
  <si>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</si>
  <si>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专项业务及机关事务管理</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</si>
  <si>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</si>
  <si>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</si>
  <si>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</si>
  <si>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</si>
  <si>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</si>
  <si>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</si>
  <si>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</si>
  <si>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</si>
  <si>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</si>
  <si>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</si>
  <si>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</si>
  <si>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</si>
  <si>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</si>
  <si>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</si>
  <si>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</si>
  <si>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</si>
  <si>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</si>
  <si>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</si>
  <si>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</si>
  <si>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</si>
  <si>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</si>
  <si>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</si>
  <si>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</si>
  <si>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</si>
  <si>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</si>
  <si>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</si>
  <si>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税收业务</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</si>
  <si>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</si>
  <si>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</si>
  <si>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</si>
  <si>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</si>
  <si>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</si>
  <si>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</si>
  <si>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</si>
  <si>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</si>
  <si>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</si>
  <si>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</si>
  <si>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</si>
  <si>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</si>
  <si>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</si>
  <si>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</si>
  <si>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</si>
  <si>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</si>
  <si>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</si>
  <si>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</si>
  <si>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</si>
  <si>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</si>
  <si>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</si>
  <si>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</si>
  <si>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</si>
  <si>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</si>
  <si>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</si>
  <si>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</si>
  <si>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</si>
  <si>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</si>
  <si>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</si>
  <si>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</si>
  <si>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</si>
  <si>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</si>
  <si>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</si>
  <si>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</si>
  <si>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</si>
  <si>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</si>
  <si>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</si>
  <si>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</si>
  <si>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</si>
  <si>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</si>
  <si>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</si>
  <si>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</si>
  <si>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</si>
  <si>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</si>
  <si>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</si>
  <si>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</si>
  <si>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</si>
  <si>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</si>
  <si>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</si>
  <si>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</si>
  <si>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</si>
  <si>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</si>
  <si>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</si>
  <si>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</si>
  <si>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</si>
  <si>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</si>
  <si>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</si>
  <si>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</si>
  <si>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</si>
  <si>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</si>
  <si>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</si>
  <si>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</si>
  <si>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</si>
  <si>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t>
  </si>
  <si>
    <t xml:space="preserve">      其他共产党事务支出</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</si>
  <si>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</si>
  <si>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</si>
  <si>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</si>
  <si>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</si>
  <si>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</si>
  <si>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</si>
  <si>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</si>
  <si>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</si>
  <si>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</si>
  <si>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</si>
  <si>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</si>
  <si>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</si>
  <si>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</si>
  <si>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其他一般公共服务支出</t>
  </si>
  <si>
    <t xml:space="preserve">      国家赔偿费用支出</t>
  </si>
  <si>
    <t xml:space="preserve">      其他一般公共服务支出</t>
  </si>
  <si>
    <t>外交支出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</si>
  <si>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</si>
  <si>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</si>
  <si>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</si>
  <si>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</si>
  <si>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</si>
  <si>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</si>
  <si>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</si>
  <si>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</si>
  <si>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</si>
  <si>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</si>
  <si>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</si>
  <si>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</si>
  <si>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</si>
  <si>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</si>
  <si>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</si>
  <si>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</si>
  <si>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</si>
  <si>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对外合作活动</t>
  </si>
  <si>
    <t xml:space="preserve">      其他对外合作与交流支出</t>
  </si>
  <si>
    <t xml:space="preserve">    对外宣传</t>
  </si>
  <si>
    <t xml:space="preserve">      对外宣传</t>
  </si>
  <si>
    <t xml:space="preserve">    边界勘界联检</t>
  </si>
  <si>
    <t xml:space="preserve">      边界勘界</t>
  </si>
  <si>
    <t xml:space="preserve">      边界联检</t>
  </si>
  <si>
    <t xml:space="preserve">      边界界桩维护</t>
  </si>
  <si>
    <t xml:space="preserve">      其他支出</t>
  </si>
  <si>
    <t xml:space="preserve">    国际发展合作</t>
  </si>
  <si>
    <t xml:space="preserve">      其他国际发展合作支出</t>
  </si>
  <si>
    <t xml:space="preserve">    其他外交支出</t>
  </si>
  <si>
    <t xml:space="preserve">      其他外交支出</t>
  </si>
  <si>
    <t>国防支出</t>
  </si>
  <si>
    <t xml:space="preserve">    军费</t>
  </si>
  <si>
    <t xml:space="preserve">      现役部队</t>
  </si>
  <si>
    <t xml:space="preserve">      预备役部队</t>
  </si>
  <si>
    <t xml:space="preserve">      其他军费支出</t>
  </si>
  <si>
    <t xml:space="preserve">    国防科研事业</t>
  </si>
  <si>
    <t xml:space="preserve">      国防科研事业</t>
  </si>
  <si>
    <t xml:space="preserve">    专项工程</t>
  </si>
  <si>
    <t xml:space="preserve">      专项工程</t>
  </si>
  <si>
    <t xml:space="preserve">    国防动员</t>
  </si>
  <si>
    <t xml:space="preserve">      兵役征集</t>
  </si>
  <si>
    <t xml:space="preserve">      经济动员</t>
  </si>
  <si>
    <t xml:space="preserve">      人民防空</t>
  </si>
  <si>
    <t xml:space="preserve">      交通战备</t>
  </si>
  <si>
    <t xml:space="preserve">      民兵</t>
  </si>
  <si>
    <t xml:space="preserve">      边海防</t>
  </si>
  <si>
    <t xml:space="preserve">      其他国防动员支出</t>
  </si>
  <si>
    <t xml:space="preserve">    其他国防支出</t>
  </si>
  <si>
    <t xml:space="preserve">      其他国防支出</t>
  </si>
  <si>
    <t>公共安全支出</t>
  </si>
  <si>
    <t xml:space="preserve">    武装警察部队</t>
  </si>
  <si>
    <t xml:space="preserve">      武装警察部队</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</si>
  <si>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</si>
  <si>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</si>
  <si>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</si>
  <si>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</si>
  <si>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</si>
  <si>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</si>
  <si>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</si>
  <si>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</si>
  <si>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</si>
  <si>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</si>
  <si>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</si>
  <si>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</si>
  <si>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检察监督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</si>
  <si>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</si>
  <si>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</si>
  <si>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</si>
  <si>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</si>
  <si>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</si>
  <si>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</si>
  <si>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</si>
  <si>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</si>
  <si>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</si>
  <si>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</si>
  <si>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</si>
  <si>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</si>
  <si>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</si>
  <si>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法治建设</t>
  </si>
  <si>
    <t xml:space="preserve">      其他司法支出</t>
  </si>
  <si>
    <t xml:space="preserve">    监狱</t>
  </si>
  <si>
    <t xml:space="preserve">      罪犯生活及医疗卫生</t>
  </si>
  <si>
    <t xml:space="preserve">      监狱业务及罪犯改造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</si>
  <si>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</si>
  <si>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</si>
  <si>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</si>
  <si>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</si>
  <si>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</si>
  <si>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</si>
  <si>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</si>
  <si>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</si>
  <si>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</si>
  <si>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</si>
  <si>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</si>
  <si>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</si>
  <si>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</si>
  <si>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</si>
  <si>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t>
  </si>
  <si>
    <t xml:space="preserve">      国家司法救助支出</t>
  </si>
  <si>
    <t xml:space="preserve">      其他公共安全支出</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</si>
  <si>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</si>
  <si>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</si>
  <si>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</si>
  <si>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</si>
  <si>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</si>
  <si>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</si>
  <si>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</si>
  <si>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</si>
  <si>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</si>
  <si>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</si>
  <si>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</si>
  <si>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</si>
  <si>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</si>
  <si>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</si>
  <si>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</si>
  <si>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</si>
  <si>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</si>
  <si>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</si>
  <si>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</si>
  <si>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</si>
  <si>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</si>
  <si>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</si>
  <si>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</si>
  <si>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</si>
  <si>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</si>
  <si>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</si>
  <si>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</si>
  <si>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</si>
  <si>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</si>
  <si>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</si>
  <si>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</si>
  <si>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</si>
  <si>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</si>
  <si>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</si>
  <si>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</si>
  <si>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</si>
  <si>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</si>
  <si>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</si>
  <si>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</si>
  <si>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</si>
  <si>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</si>
  <si>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</si>
  <si>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</si>
  <si>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</si>
  <si>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</si>
  <si>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</si>
  <si>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</si>
  <si>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t>
  </si>
  <si>
    <t xml:space="preserve">      其他教育支出</t>
  </si>
  <si>
    <t>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</si>
  <si>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</si>
  <si>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</si>
  <si>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</si>
  <si>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</si>
  <si>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</si>
  <si>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</si>
  <si>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</si>
  <si>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</si>
  <si>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</si>
  <si>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</si>
  <si>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</si>
  <si>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</si>
  <si>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</si>
  <si>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</si>
  <si>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</si>
  <si>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</si>
  <si>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</si>
  <si>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</si>
  <si>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共性技术研究与开发</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</si>
  <si>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</si>
  <si>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</si>
  <si>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</si>
  <si>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</si>
  <si>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</si>
  <si>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</si>
  <si>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</si>
  <si>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</si>
  <si>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</si>
  <si>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</si>
  <si>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</si>
  <si>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</si>
  <si>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</si>
  <si>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</si>
  <si>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</si>
  <si>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</si>
  <si>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</si>
  <si>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</si>
  <si>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</si>
  <si>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</si>
  <si>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</si>
  <si>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</si>
  <si>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</si>
  <si>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</si>
  <si>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t>
  </si>
  <si>
    <t xml:space="preserve">      科技奖励</t>
  </si>
  <si>
    <t xml:space="preserve">      核应急</t>
  </si>
  <si>
    <t xml:space="preserve">      转制科研机构</t>
  </si>
  <si>
    <t xml:space="preserve">      其他科学技术支出</t>
  </si>
  <si>
    <t>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</si>
  <si>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</si>
  <si>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</si>
  <si>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</si>
  <si>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</si>
  <si>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</si>
  <si>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</si>
  <si>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</si>
  <si>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</si>
  <si>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</si>
  <si>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</si>
  <si>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</si>
  <si>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</si>
  <si>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</si>
  <si>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</si>
  <si>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</si>
  <si>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</si>
  <si>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</si>
  <si>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</si>
  <si>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</si>
  <si>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</si>
  <si>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</si>
  <si>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</si>
  <si>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</si>
  <si>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</si>
  <si>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</si>
  <si>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</si>
  <si>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</si>
  <si>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</si>
  <si>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</si>
  <si>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</si>
  <si>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</si>
  <si>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</si>
  <si>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</si>
  <si>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监测监管</t>
  </si>
  <si>
    <t xml:space="preserve">      传输发射</t>
  </si>
  <si>
    <t xml:space="preserve">      广播电视事务</t>
  </si>
  <si>
    <t xml:space="preserve">      其他广播电视支出</t>
  </si>
  <si>
    <t xml:space="preserve">    其他文化旅游体育与传媒支出</t>
  </si>
  <si>
    <t xml:space="preserve">      宣传文化发展专项支出</t>
  </si>
  <si>
    <t xml:space="preserve">      文化产业发展专项支出</t>
  </si>
  <si>
    <t xml:space="preserve">      其他文化旅游体育与传媒支出</t>
  </si>
  <si>
    <t>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</si>
  <si>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</si>
  <si>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</si>
  <si>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</si>
  <si>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</si>
  <si>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</si>
  <si>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</si>
  <si>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</si>
  <si>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</si>
  <si>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</si>
  <si>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</si>
  <si>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</si>
  <si>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</si>
  <si>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</si>
  <si>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</si>
  <si>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</si>
  <si>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</si>
  <si>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</si>
  <si>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</si>
  <si>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</si>
  <si>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</si>
  <si>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</si>
  <si>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</si>
  <si>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</si>
  <si>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</si>
  <si>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</si>
  <si>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</si>
  <si>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</si>
  <si>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</si>
  <si>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</si>
  <si>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</si>
  <si>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</si>
  <si>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</si>
  <si>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</si>
  <si>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</si>
  <si>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</si>
  <si>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</si>
  <si>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</si>
  <si>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</si>
  <si>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</si>
  <si>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</si>
  <si>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</si>
  <si>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</si>
  <si>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</si>
  <si>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</si>
  <si>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抚恤</t>
  </si>
  <si>
    <t xml:space="preserve">      死亡抚恤</t>
  </si>
  <si>
    <t xml:space="preserve">      伤残抚恤</t>
  </si>
  <si>
    <t xml:space="preserve">      在乡复员、退伍军人生活补助</t>
  </si>
  <si>
    <t xml:space="preserve">      义务兵优待</t>
  </si>
  <si>
    <t xml:space="preserve">      农村籍退役士兵老年生活补助</t>
  </si>
  <si>
    <t xml:space="preserve">      光荣院</t>
  </si>
  <si>
    <t xml:space="preserve">      烈士纪念设施管理维护</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</si>
  <si>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</si>
  <si>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</si>
  <si>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</si>
  <si>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</si>
  <si>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</si>
  <si>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</si>
  <si>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</si>
  <si>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</si>
  <si>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</si>
  <si>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</si>
  <si>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</si>
  <si>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</si>
  <si>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</si>
  <si>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</si>
  <si>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</si>
  <si>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</si>
  <si>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</si>
  <si>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</si>
  <si>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</si>
  <si>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</si>
  <si>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</si>
  <si>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</si>
  <si>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</si>
  <si>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</si>
  <si>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</si>
  <si>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</si>
  <si>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</si>
  <si>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</si>
  <si>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</si>
  <si>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</si>
  <si>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</si>
  <si>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</si>
  <si>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</si>
  <si>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</si>
  <si>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</si>
  <si>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</si>
  <si>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</si>
  <si>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</si>
  <si>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</si>
  <si>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</si>
  <si>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</si>
  <si>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</si>
  <si>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</si>
  <si>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</si>
  <si>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</si>
  <si>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</si>
  <si>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其他财政对社会保险基金的补助</t>
  </si>
  <si>
    <t xml:space="preserve">    退役军人管理事务</t>
  </si>
  <si>
    <t xml:space="preserve">      拥军优属</t>
  </si>
  <si>
    <t xml:space="preserve">      军供保障</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</si>
  <si>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</si>
  <si>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</si>
  <si>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</si>
  <si>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</si>
  <si>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t>
  </si>
  <si>
    <t xml:space="preserve">      其他社会保障和就业支出</t>
  </si>
  <si>
    <t>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</si>
  <si>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</si>
  <si>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</si>
  <si>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</si>
  <si>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</si>
  <si>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</si>
  <si>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</si>
  <si>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</si>
  <si>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</si>
  <si>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</si>
  <si>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</si>
  <si>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</si>
  <si>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</si>
  <si>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</si>
  <si>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</si>
  <si>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</si>
  <si>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优抚医院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</si>
  <si>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</si>
  <si>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</si>
  <si>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</si>
  <si>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</si>
  <si>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</si>
  <si>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</si>
  <si>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</si>
  <si>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</si>
  <si>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</si>
  <si>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</si>
  <si>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</si>
  <si>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</si>
  <si>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</si>
  <si>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</si>
  <si>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</si>
  <si>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</si>
  <si>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</si>
  <si>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</si>
  <si>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</si>
  <si>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</si>
  <si>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</si>
  <si>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</si>
  <si>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</si>
  <si>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</si>
  <si>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</si>
  <si>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</si>
  <si>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</si>
  <si>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</si>
  <si>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</si>
  <si>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</si>
  <si>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</si>
  <si>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</si>
  <si>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</si>
  <si>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</si>
  <si>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</si>
  <si>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</si>
  <si>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</si>
  <si>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</si>
  <si>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</si>
  <si>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</si>
  <si>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</si>
  <si>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</si>
  <si>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</si>
  <si>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</si>
  <si>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t>
  </si>
  <si>
    <t xml:space="preserve">      老龄卫生健康事务</t>
  </si>
  <si>
    <t xml:space="preserve">    其他卫生健康支出</t>
  </si>
  <si>
    <t xml:space="preserve">      其他卫生健康支出</t>
  </si>
  <si>
    <t>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</si>
  <si>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</si>
  <si>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</si>
  <si>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</si>
  <si>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</si>
  <si>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</si>
  <si>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</si>
  <si>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</si>
  <si>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</si>
  <si>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</si>
  <si>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</si>
  <si>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</si>
  <si>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</si>
  <si>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</si>
  <si>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</si>
  <si>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</si>
  <si>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</si>
  <si>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</si>
  <si>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</si>
  <si>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</si>
  <si>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</si>
  <si>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自然生态保护</t>
  </si>
  <si>
    <t xml:space="preserve">      生态保护</t>
  </si>
  <si>
    <t xml:space="preserve">      农村环境保护</t>
  </si>
  <si>
    <t xml:space="preserve">      生物及物种资源保护</t>
  </si>
  <si>
    <t xml:space="preserve">      草原生态修复治理</t>
  </si>
  <si>
    <t xml:space="preserve">      自然保护地</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</si>
  <si>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</si>
  <si>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</si>
  <si>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</si>
  <si>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</si>
  <si>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</si>
  <si>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</si>
  <si>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</si>
  <si>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</si>
  <si>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</si>
  <si>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</si>
  <si>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</si>
  <si>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</si>
  <si>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</si>
  <si>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</si>
  <si>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</si>
  <si>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</si>
  <si>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</si>
  <si>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</si>
  <si>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</si>
  <si>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</si>
  <si>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t>
  </si>
  <si>
    <t xml:space="preserve">      已垦草原退耕还草</t>
  </si>
  <si>
    <t xml:space="preserve">    能源节约利用</t>
  </si>
  <si>
    <t xml:space="preserve">      能源节约利用</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</si>
  <si>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</si>
  <si>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</si>
  <si>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</si>
  <si>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</si>
  <si>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</si>
  <si>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</si>
  <si>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t>
  </si>
  <si>
    <t xml:space="preserve">      可再生能源</t>
  </si>
  <si>
    <t xml:space="preserve">    循环经济</t>
  </si>
  <si>
    <t xml:space="preserve">      循环经济</t>
  </si>
  <si>
    <t xml:space="preserve">    能源管理事务</t>
  </si>
  <si>
    <t xml:space="preserve">      能源科技装备</t>
  </si>
  <si>
    <t xml:space="preserve">      能源行业管理</t>
  </si>
  <si>
    <t xml:space="preserve">      能源管理</t>
  </si>
  <si>
    <t xml:space="preserve">      农村电网建设</t>
  </si>
  <si>
    <t xml:space="preserve">      其他能源管理事务支出</t>
  </si>
  <si>
    <t xml:space="preserve">    其他节能环保支出</t>
  </si>
  <si>
    <t xml:space="preserve">      其他节能环保支出</t>
  </si>
  <si>
    <t>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</si>
  <si>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</si>
  <si>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</si>
  <si>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</si>
  <si>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</si>
  <si>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</si>
  <si>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</si>
  <si>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</si>
  <si>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</si>
  <si>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</si>
  <si>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</si>
  <si>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</si>
  <si>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</si>
  <si>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</si>
  <si>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</si>
  <si>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城乡社区环境卫生</t>
  </si>
  <si>
    <t xml:space="preserve">    建设市场管理与监督</t>
  </si>
  <si>
    <t xml:space="preserve">      建设市场管理与监督</t>
  </si>
  <si>
    <t xml:space="preserve">    其他城乡社区支出</t>
  </si>
  <si>
    <t xml:space="preserve">      其他城乡社区支出</t>
  </si>
  <si>
    <t>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</si>
  <si>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</si>
  <si>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</si>
  <si>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</si>
  <si>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</si>
  <si>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</si>
  <si>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</si>
  <si>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</si>
  <si>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</si>
  <si>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</si>
  <si>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</si>
  <si>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</si>
  <si>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</si>
  <si>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</si>
  <si>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</si>
  <si>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</si>
  <si>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</si>
  <si>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农业资源保护修复与利用</t>
  </si>
  <si>
    <t xml:space="preserve">      农村道路建设</t>
  </si>
  <si>
    <t xml:space="preserve">      渔业发展</t>
  </si>
  <si>
    <t xml:space="preserve">      对高校毕业生到基层任职补助</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</si>
  <si>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</si>
  <si>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</si>
  <si>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</si>
  <si>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</si>
  <si>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</si>
  <si>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</si>
  <si>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</si>
  <si>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</si>
  <si>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</si>
  <si>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</si>
  <si>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</si>
  <si>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</si>
  <si>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</si>
  <si>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</si>
  <si>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</si>
  <si>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</si>
  <si>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</si>
  <si>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林业草原防灾减灾</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</si>
  <si>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</si>
  <si>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</si>
  <si>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</si>
  <si>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</si>
  <si>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</si>
  <si>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</si>
  <si>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</si>
  <si>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</si>
  <si>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</si>
  <si>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</si>
  <si>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</si>
  <si>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</si>
  <si>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</si>
  <si>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</si>
  <si>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</si>
  <si>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</si>
  <si>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</si>
  <si>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</si>
  <si>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</si>
  <si>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</si>
  <si>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</si>
  <si>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</si>
  <si>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农村供水</t>
  </si>
  <si>
    <t xml:space="preserve">      南水北调工程建设</t>
  </si>
  <si>
    <t xml:space="preserve">      南水北调工程管理</t>
  </si>
  <si>
    <t xml:space="preserve">      其他水利支出</t>
  </si>
  <si>
    <t xml:space="preserve">    巩固脱贫攻坚成果衔接乡村振兴</t>
  </si>
  <si>
    <t xml:space="preserve">      农村基础设施建设</t>
  </si>
  <si>
    <t xml:space="preserve">      生产发展</t>
  </si>
  <si>
    <t xml:space="preserve">      社会发展</t>
  </si>
  <si>
    <t xml:space="preserve">      贷款奖补和贴息</t>
  </si>
  <si>
    <t xml:space="preserve">       “三西”农业建设专项补助</t>
  </si>
  <si>
    <t xml:space="preserve">      其他巩固脱贫攻坚成果衔接乡村振兴支出</t>
  </si>
  <si>
    <t xml:space="preserve">    农村综合改革</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</si>
  <si>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</si>
  <si>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</si>
  <si>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</si>
  <si>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</si>
  <si>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</si>
  <si>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</si>
  <si>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</si>
  <si>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</si>
  <si>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农业保险保费补贴</t>
  </si>
  <si>
    <t xml:space="preserve">      创业担保贷款贴息及奖补</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</si>
  <si>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</si>
  <si>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</si>
  <si>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</si>
  <si>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</si>
  <si>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</si>
  <si>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t>
  </si>
  <si>
    <t xml:space="preserve">      化解其他公益性乡村债务支出</t>
  </si>
  <si>
    <t xml:space="preserve">      其他农林水支出</t>
  </si>
  <si>
    <t>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</si>
  <si>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</si>
  <si>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</si>
  <si>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</si>
  <si>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</si>
  <si>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</si>
  <si>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</si>
  <si>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</si>
  <si>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</si>
  <si>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</si>
  <si>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</si>
  <si>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</si>
  <si>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</si>
  <si>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</si>
  <si>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</si>
  <si>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</si>
  <si>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</si>
  <si>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</si>
  <si>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</si>
  <si>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</si>
  <si>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</si>
  <si>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</si>
  <si>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</si>
  <si>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</si>
  <si>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</si>
  <si>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</si>
  <si>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</si>
  <si>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</si>
  <si>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</si>
  <si>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</si>
  <si>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</si>
  <si>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</si>
  <si>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</si>
  <si>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</si>
  <si>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</si>
  <si>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</si>
  <si>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</si>
  <si>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</si>
  <si>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</si>
  <si>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</si>
  <si>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</si>
  <si>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</si>
  <si>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t>
  </si>
  <si>
    <t xml:space="preserve">      公共交通运营补助</t>
  </si>
  <si>
    <t xml:space="preserve">      其他交通运输支出</t>
  </si>
  <si>
    <t>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</si>
  <si>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</si>
  <si>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</si>
  <si>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</si>
  <si>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</si>
  <si>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</si>
  <si>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</si>
  <si>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</si>
  <si>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</si>
  <si>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</si>
  <si>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</si>
  <si>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</si>
  <si>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</si>
  <si>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</si>
  <si>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</si>
  <si>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</si>
  <si>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</si>
  <si>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</si>
  <si>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</si>
  <si>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</si>
  <si>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</si>
  <si>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</si>
  <si>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</si>
  <si>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</si>
  <si>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</si>
  <si>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</si>
  <si>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</si>
  <si>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</si>
  <si>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</si>
  <si>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</si>
  <si>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</si>
  <si>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</si>
  <si>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</si>
  <si>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</si>
  <si>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</si>
  <si>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</si>
  <si>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</si>
  <si>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</si>
  <si>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</si>
  <si>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</si>
  <si>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</si>
  <si>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</si>
  <si>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</si>
  <si>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</si>
  <si>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t>
  </si>
  <si>
    <t>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</si>
  <si>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</si>
  <si>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</si>
  <si>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</si>
  <si>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</si>
  <si>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</si>
  <si>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</si>
  <si>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</si>
  <si>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</si>
  <si>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</si>
  <si>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t>
  </si>
  <si>
    <t xml:space="preserve">      服务业基础设施建设</t>
  </si>
  <si>
    <t xml:space="preserve">      其他商业服务业等支出</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</si>
  <si>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</si>
  <si>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</si>
  <si>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</si>
  <si>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</si>
  <si>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</si>
  <si>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</si>
  <si>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</si>
  <si>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</si>
  <si>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</si>
  <si>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</si>
  <si>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</si>
  <si>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</si>
  <si>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</si>
  <si>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</si>
  <si>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</si>
  <si>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</si>
  <si>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</si>
  <si>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</si>
  <si>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</si>
  <si>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</si>
  <si>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</si>
  <si>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</si>
  <si>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</si>
  <si>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t>
  </si>
  <si>
    <t xml:space="preserve">      重点企业贷款贴息</t>
  </si>
  <si>
    <t xml:space="preserve">      其他金融支出</t>
  </si>
  <si>
    <t>援助其他地区支出</t>
  </si>
  <si>
    <t xml:space="preserve">    一般公共服务</t>
  </si>
  <si>
    <t xml:space="preserve">    教育</t>
  </si>
  <si>
    <t xml:space="preserve">    文化旅游体育与传媒</t>
  </si>
  <si>
    <t xml:space="preserve">    卫生健康</t>
  </si>
  <si>
    <t xml:space="preserve">    节能环保</t>
  </si>
  <si>
    <t xml:space="preserve">    交通运输</t>
  </si>
  <si>
    <t xml:space="preserve">    住房保障</t>
  </si>
  <si>
    <t xml:space="preserve">    其他支出</t>
  </si>
  <si>
    <t>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</si>
  <si>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</si>
  <si>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</si>
  <si>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</si>
  <si>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</si>
  <si>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</si>
  <si>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</si>
  <si>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</si>
  <si>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</si>
  <si>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</si>
  <si>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</si>
  <si>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</si>
  <si>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</si>
  <si>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</si>
  <si>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</si>
  <si>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</si>
  <si>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</si>
  <si>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</si>
  <si>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</si>
  <si>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</si>
  <si>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</si>
  <si>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</si>
  <si>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</si>
  <si>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</si>
  <si>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</si>
  <si>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</si>
  <si>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</si>
  <si>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</si>
  <si>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</si>
  <si>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</si>
  <si>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</si>
  <si>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</si>
  <si>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</si>
  <si>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</si>
  <si>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</si>
  <si>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</si>
  <si>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</si>
  <si>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</si>
  <si>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</si>
  <si>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</si>
  <si>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</si>
  <si>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</si>
  <si>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</si>
  <si>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</si>
  <si>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</si>
  <si>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</si>
  <si>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</si>
  <si>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</si>
  <si>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保障性租赁住房</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</si>
  <si>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</si>
  <si>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</si>
  <si>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</si>
  <si>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</si>
  <si>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</si>
  <si>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</si>
  <si>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</si>
  <si>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</si>
  <si>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</si>
  <si>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</si>
  <si>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粮油物资事务</t>
  </si>
  <si>
    <t xml:space="preserve">      财务和审计支出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</si>
  <si>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</si>
  <si>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</si>
  <si>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</si>
  <si>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</si>
  <si>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</si>
  <si>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</si>
  <si>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</si>
  <si>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</si>
  <si>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</si>
  <si>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</si>
  <si>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</si>
  <si>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</si>
  <si>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能源储备</t>
  </si>
  <si>
    <t xml:space="preserve">      石油储备</t>
  </si>
  <si>
    <t xml:space="preserve">      天然铀储备</t>
  </si>
  <si>
    <t xml:space="preserve">      煤炭储备</t>
  </si>
  <si>
    <t xml:space="preserve">      成品油储备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</si>
  <si>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</si>
  <si>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</si>
  <si>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</si>
  <si>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</si>
  <si>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</si>
  <si>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</si>
  <si>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</si>
  <si>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</si>
  <si>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</si>
  <si>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</si>
  <si>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</si>
  <si>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</si>
  <si>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</si>
  <si>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</si>
  <si>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</si>
  <si>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</si>
  <si>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</si>
  <si>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</si>
  <si>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</si>
  <si>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</si>
  <si>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灾害防治及应急管理支出</t>
  </si>
  <si>
    <t xml:space="preserve">    应急管理事务</t>
  </si>
  <si>
    <t xml:space="preserve">      灾害风险防治</t>
  </si>
  <si>
    <t xml:space="preserve">      国务院安委会专项</t>
  </si>
  <si>
    <t xml:space="preserve">      安全监管</t>
  </si>
  <si>
    <t xml:space="preserve">      应急救援</t>
  </si>
  <si>
    <t xml:space="preserve">      应急管理</t>
  </si>
  <si>
    <t xml:space="preserve">      其他应急管理支出</t>
  </si>
  <si>
    <t xml:space="preserve">    消防救援事务</t>
  </si>
  <si>
    <t xml:space="preserve">      消防应急救援</t>
  </si>
  <si>
    <t xml:space="preserve">      其他消防救援事务支出</t>
  </si>
  <si>
    <t xml:space="preserve">    矿山安全</t>
  </si>
  <si>
    <t xml:space="preserve">      矿山安全监察事务</t>
  </si>
  <si>
    <t xml:space="preserve">      矿山应急救援事务</t>
  </si>
  <si>
    <t xml:space="preserve">      其他矿山安全支出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</si>
  <si>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</si>
  <si>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</si>
  <si>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</si>
  <si>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</si>
  <si>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</si>
  <si>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</si>
  <si>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</si>
  <si>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</si>
  <si>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</si>
  <si>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</si>
  <si>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</si>
  <si>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</si>
  <si>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</si>
  <si>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</si>
  <si>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</si>
  <si>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</si>
  <si>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</si>
  <si>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其他自然灾害救灾及恢复重建支出</t>
  </si>
  <si>
    <t xml:space="preserve">    其他灾害防治及应急管理支出</t>
  </si>
  <si>
    <t xml:space="preserve">      其他灾害防治及应急管理支出</t>
  </si>
  <si>
    <t>预备费</t>
  </si>
  <si>
    <t>其他支出</t>
  </si>
  <si>
    <t xml:space="preserve">    年初预留</t>
  </si>
  <si>
    <t xml:space="preserve">      年初预留</t>
  </si>
  <si>
    <t>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</si>
  <si>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</si>
  <si>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</si>
  <si>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</si>
  <si>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</si>
  <si>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</si>
  <si>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债务发行费用支出</t>
  </si>
  <si>
    <t xml:space="preserve">    地方政府一般债务发行费用支出</t>
  </si>
  <si>
    <t>支出合计</t>
  </si>
  <si>
    <t>表三</t>
  </si>
  <si>
    <t>2023年一般公共预算本级支出表</t>
  </si>
  <si>
    <t>代码</t>
  </si>
  <si>
    <t>名称</t>
  </si>
  <si>
    <t>金额</t>
  </si>
  <si>
    <t>为2022年预算数的</t>
  </si>
  <si>
    <t xml:space="preserve">  </t>
  </si>
  <si>
    <t>表四</t>
  </si>
  <si>
    <t>2023年一般公共预算本级基本支出表</t>
  </si>
  <si>
    <t>表五</t>
  </si>
  <si>
    <t>大同市云冈区2023年一般公共预算税收返还和转移性支付表</t>
  </si>
  <si>
    <t>收入</t>
  </si>
  <si>
    <t>支出</t>
  </si>
  <si>
    <t xml:space="preserve">本级收入合计 </t>
  </si>
  <si>
    <t>本级支出合计</t>
  </si>
  <si>
    <t>转移性收入</t>
  </si>
  <si>
    <t>转移性支出</t>
  </si>
  <si>
    <t xml:space="preserve">  上级补助收入</t>
  </si>
  <si>
    <t xml:space="preserve">  上解上级支出</t>
  </si>
  <si>
    <t xml:space="preserve">    返还性收入</t>
  </si>
  <si>
    <t xml:space="preserve">    体制上解支出</t>
  </si>
  <si>
    <t xml:space="preserve">      所得税基数返还收入 </t>
  </si>
  <si>
    <t xml:space="preserve">    专项上解支出</t>
  </si>
  <si>
    <t xml:space="preserve">      成品油税费改革税收返还收入</t>
  </si>
  <si>
    <t xml:space="preserve">      增值税税收返还收入</t>
  </si>
  <si>
    <t xml:space="preserve"> </t>
  </si>
  <si>
    <t xml:space="preserve">      消费税税收返还收入</t>
  </si>
  <si>
    <t xml:space="preserve">      增值税“五五分享”税收返还收入</t>
  </si>
  <si>
    <t xml:space="preserve">      其他返还性收入</t>
  </si>
  <si>
    <t xml:space="preserve">    一般性转移支付收入</t>
  </si>
  <si>
    <t xml:space="preserve">      体制补助收入</t>
  </si>
  <si>
    <t xml:space="preserve">      均衡性转移支付收入</t>
  </si>
  <si>
    <t xml:space="preserve">      县级基本财力保障机制奖补资金收入</t>
  </si>
  <si>
    <t xml:space="preserve">      结算补助收入</t>
  </si>
  <si>
    <t xml:space="preserve">      资源枯竭型城市转移支付补助收入</t>
  </si>
  <si>
    <t xml:space="preserve">      企业事业单位划转补助收入</t>
  </si>
  <si>
    <t xml:space="preserve">      产粮（油）大县奖励资金收入</t>
  </si>
  <si>
    <t xml:space="preserve">      重点生态功能区转移支付收入</t>
  </si>
  <si>
    <t xml:space="preserve">      固定数额补助收入</t>
  </si>
  <si>
    <t xml:space="preserve">      革命老区转移支付收入</t>
  </si>
  <si>
    <t xml:space="preserve">      民族地区转移支付收入</t>
  </si>
  <si>
    <t xml:space="preserve">      边境地区转移支付收入</t>
  </si>
  <si>
    <t xml:space="preserve">      巩固脱贫攻坚成果衔接乡村振兴转移支付收入</t>
  </si>
  <si>
    <t xml:space="preserve">      一般公共服务共同财政事权转移支付收入</t>
  </si>
  <si>
    <t xml:space="preserve">      外交共同财政事权转移支付收入</t>
  </si>
  <si>
    <t xml:space="preserve">      国防共同财政事权转移支付收入</t>
  </si>
  <si>
    <t xml:space="preserve">      公共安全共同财政事权转移支付收入</t>
  </si>
  <si>
    <t xml:space="preserve">      教育共同财政事权转移支付收入</t>
  </si>
  <si>
    <t xml:space="preserve">      科学技术共同财政事权转移支付收入</t>
  </si>
  <si>
    <t xml:space="preserve">      文化旅游体育与传媒共同财政事权转移支付收入</t>
  </si>
  <si>
    <t xml:space="preserve">      社会保障和就业共同财政事权转移支付收入</t>
  </si>
  <si>
    <t xml:space="preserve">      医疗卫生共同财政事权转移支付收入</t>
  </si>
  <si>
    <t xml:space="preserve">      节能环保共同财政事权转移支付收入</t>
  </si>
  <si>
    <t xml:space="preserve">      城乡社区共同财政事权转移支付收入</t>
  </si>
  <si>
    <t xml:space="preserve">      农林水共同财政事权转移支付收入</t>
  </si>
  <si>
    <t xml:space="preserve">      交通运输共同财政事权转移支付收入</t>
  </si>
  <si>
    <t xml:space="preserve">      资源勘探工业信息等共同财政事权转移支付收入</t>
  </si>
  <si>
    <t xml:space="preserve">      商业服务业等共同财政事权转移支付收入</t>
  </si>
  <si>
    <t xml:space="preserve">      金融共同财政事权转移支付收入</t>
  </si>
  <si>
    <t xml:space="preserve">      自然资源海洋气象等共同财政事权转移支付收入</t>
  </si>
  <si>
    <t xml:space="preserve">      住房保障共同财政事权转移支付收入</t>
  </si>
  <si>
    <t xml:space="preserve">      粮油物资储备共同财政事权转移支付收入</t>
  </si>
  <si>
    <t xml:space="preserve">      灾害防治及应急管理共同财政事权转移支付收入</t>
  </si>
  <si>
    <t xml:space="preserve">      其他共同财政事权转移支付收入</t>
  </si>
  <si>
    <t xml:space="preserve">      其他一般性转移支付收入</t>
  </si>
  <si>
    <t xml:space="preserve">    专项转移支付收入</t>
  </si>
  <si>
    <t xml:space="preserve">      一般公共服务</t>
  </si>
  <si>
    <t xml:space="preserve">      外交</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</si>
  <si>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</si>
  <si>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</si>
  <si>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</si>
  <si>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</si>
  <si>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</si>
  <si>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</si>
  <si>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</si>
  <si>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</si>
  <si>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</si>
  <si>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</si>
  <si>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</si>
  <si>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资源勘探工业信息等</t>
  </si>
  <si>
    <t xml:space="preserve">      商业服务业等</t>
  </si>
  <si>
    <t xml:space="preserve">      金融</t>
  </si>
  <si>
    <t xml:space="preserve">      自然资源海洋气象等</t>
  </si>
  <si>
    <t xml:space="preserve">      住房保障</t>
  </si>
  <si>
    <t xml:space="preserve">      粮油物资储备</t>
  </si>
  <si>
    <t xml:space="preserve">      灾害防治及应急管理</t>
  </si>
  <si>
    <t xml:space="preserve">      其他收入</t>
  </si>
  <si>
    <t xml:space="preserve">  下级上解收入</t>
  </si>
  <si>
    <t xml:space="preserve">    体制上解收入</t>
  </si>
  <si>
    <t xml:space="preserve">    专项上解收入</t>
  </si>
  <si>
    <t xml:space="preserve">  待偿债置换一般债券上年结余</t>
  </si>
  <si>
    <t xml:space="preserve">  上年结余收入</t>
  </si>
  <si>
    <t xml:space="preserve">  调入资金</t>
  </si>
  <si>
    <t xml:space="preserve">  补助下级支出</t>
  </si>
  <si>
    <t xml:space="preserve">    从政府性基金预算调入</t>
  </si>
  <si>
    <t xml:space="preserve">  调出资金</t>
  </si>
  <si>
    <t xml:space="preserve">    从国有资本经营预算调入</t>
  </si>
  <si>
    <t xml:space="preserve">  安排预算稳定调节基金</t>
  </si>
  <si>
    <t xml:space="preserve">    其他资金调入</t>
  </si>
  <si>
    <t xml:space="preserve">  补充预算周转金</t>
  </si>
  <si>
    <t xml:space="preserve">  地方政府一般债务收入</t>
  </si>
  <si>
    <t xml:space="preserve">  地方政府一般债务还本支出</t>
  </si>
  <si>
    <t xml:space="preserve">  地方政府一般债务转贷收入</t>
  </si>
  <si>
    <t xml:space="preserve">  地方政府一般债务转贷支出</t>
  </si>
  <si>
    <t xml:space="preserve">  区域间转移性收入</t>
  </si>
  <si>
    <t xml:space="preserve">  区域间转移性支出</t>
  </si>
  <si>
    <t xml:space="preserve">    接受其他地区援助收入</t>
  </si>
  <si>
    <t xml:space="preserve">    援助其他地区支出</t>
  </si>
  <si>
    <t xml:space="preserve">    生态保护补偿转移性收入</t>
  </si>
  <si>
    <t xml:space="preserve">    生态保护补偿转移性支出</t>
  </si>
  <si>
    <t xml:space="preserve">    土地指标调剂转移性收入</t>
  </si>
  <si>
    <t xml:space="preserve">    土地指标调剂转移性支出</t>
  </si>
  <si>
    <t xml:space="preserve">    其他转移性收入</t>
  </si>
  <si>
    <t xml:space="preserve">    其他转移性支出</t>
  </si>
  <si>
    <t xml:space="preserve">    动用预算稳定调节基金</t>
  </si>
  <si>
    <t xml:space="preserve">   计划单列市上解省支出</t>
  </si>
  <si>
    <t xml:space="preserve">    省补助计划单列市收入</t>
  </si>
  <si>
    <t xml:space="preserve">   省补助计划单列市支出</t>
  </si>
  <si>
    <t xml:space="preserve">    计划单列市上解省收入</t>
  </si>
  <si>
    <t xml:space="preserve">  年终结余</t>
  </si>
  <si>
    <t>收入总计</t>
  </si>
  <si>
    <t>支出总计</t>
  </si>
  <si>
    <t>表六</t>
  </si>
  <si>
    <t>单位:万元</t>
  </si>
  <si>
    <t>备注</t>
  </si>
  <si>
    <t>上年末地方政府债务余额</t>
  </si>
  <si>
    <t xml:space="preserve">  一般债务</t>
  </si>
  <si>
    <t xml:space="preserve">  专项债务</t>
  </si>
  <si>
    <t>本年地方政府债务余额限额</t>
  </si>
  <si>
    <t>本年地方政府债务(转贷)收入</t>
  </si>
  <si>
    <t>本年地方政府债务还本支出</t>
  </si>
  <si>
    <t>年末地方政府债务余额</t>
  </si>
  <si>
    <t>表七</t>
  </si>
  <si>
    <t>项目名称</t>
  </si>
  <si>
    <t>因公出国（境）费</t>
  </si>
  <si>
    <t>公务用车购置及运行费</t>
  </si>
  <si>
    <t>小计</t>
  </si>
  <si>
    <t>公务用车购置费</t>
  </si>
  <si>
    <t>公务用车运行费</t>
  </si>
  <si>
    <t>公务接待费</t>
  </si>
  <si>
    <t>合计</t>
  </si>
  <si>
    <t>表八</t>
  </si>
  <si>
    <t>2023年政府性基金预算收入表</t>
  </si>
  <si>
    <t>一、农网还贷资金收入</t>
  </si>
  <si>
    <t>二、海南省高等级公路车辆通行附加费收入</t>
  </si>
  <si>
    <t>三、国家电影事业发展专项资金收入</t>
  </si>
  <si>
    <t>四、国有土地收益基金收入</t>
  </si>
  <si>
    <t>五、农业土地开发资金收入</t>
  </si>
  <si>
    <t>六、国有土地使用权出让收入</t>
  </si>
  <si>
    <t xml:space="preserve">  土地出让价款收入</t>
  </si>
  <si>
    <t xml:space="preserve">  补缴的土地价款</t>
  </si>
  <si>
    <t xml:space="preserve">  划拨土地收入</t>
  </si>
  <si>
    <t xml:space="preserve">  缴纳新增建设用地土地有偿使用费</t>
  </si>
  <si>
    <t xml:space="preserve">  其他土地出让收入</t>
  </si>
  <si>
    <t>七、大中型水库库区基金收入</t>
  </si>
  <si>
    <t>八、彩票公益金收入</t>
  </si>
  <si>
    <t xml:space="preserve">  福利彩票公益金收入</t>
  </si>
  <si>
    <t xml:space="preserve">  体育彩票公益金收入</t>
  </si>
  <si>
    <t>九、城市基础设施配套费收入</t>
  </si>
  <si>
    <t>十、小型水库移民扶助基金收入</t>
  </si>
  <si>
    <t>十一、国家重大水利工程建设基金收入</t>
  </si>
  <si>
    <t>十二、车辆通行费</t>
  </si>
  <si>
    <t>十三、污水处理费收入</t>
  </si>
  <si>
    <t>十四、彩票发行机构和彩票销售机构的业务费用</t>
  </si>
  <si>
    <t xml:space="preserve">  福利彩票销售机构的业务费用</t>
  </si>
  <si>
    <t xml:space="preserve">  体育彩票销售机构的业务费用</t>
  </si>
  <si>
    <t xml:space="preserve">  彩票兑奖周转金</t>
  </si>
  <si>
    <t xml:space="preserve">  彩票发行销售风险基金</t>
  </si>
  <si>
    <t xml:space="preserve">  彩票市场调控资金收入</t>
  </si>
  <si>
    <t>十五、其他政府性基金收入</t>
  </si>
  <si>
    <t>十六、专项债券对应项目专项收入</t>
  </si>
  <si>
    <t xml:space="preserve">  海南省高等级公路车辆通告附加费专项债务对应项目专项收入</t>
  </si>
  <si>
    <t xml:space="preserve">  国家电影事业发展专项资金专项债务对应项目专项收入</t>
  </si>
  <si>
    <t xml:space="preserve">  国有土地使用权出让金专项债务对应项目专项收入</t>
  </si>
  <si>
    <t xml:space="preserve">    土地储备专项债券对应项目专项收入</t>
  </si>
  <si>
    <t xml:space="preserve">    棚户区改造专 项债券对应项目专项收入</t>
  </si>
  <si>
    <t xml:space="preserve">    其他国有土地使用权出让金专项债务对应项目专项收入</t>
  </si>
  <si>
    <t xml:space="preserve">  农业 土地开发资金专项债务对应项目专项收入</t>
  </si>
  <si>
    <t xml:space="preserve">  大中型水库库区基金专项债务对应项目专项收入</t>
  </si>
  <si>
    <t xml:space="preserve">  城市基础设施配套费专项债务对应项目专项收入</t>
  </si>
  <si>
    <t xml:space="preserve">  小型水库移民扶助基金专项债务对应项目专项收入</t>
  </si>
  <si>
    <t xml:space="preserve">  国家重大水利工程建设基金专项债务对应项目专项收入</t>
  </si>
  <si>
    <t xml:space="preserve">  车辆通行费专项债务对应项目专项收入</t>
  </si>
  <si>
    <t xml:space="preserve">    政府收费公路专项债券对应项目专项收入</t>
  </si>
  <si>
    <t xml:space="preserve">    其他车辆通行费专项债务对应项目专项收入</t>
  </si>
  <si>
    <t xml:space="preserve">  污水处理费专项债务对应项目专项收入</t>
  </si>
  <si>
    <t xml:space="preserve">  其他政府性基金专项债务对应项目专项收入</t>
  </si>
  <si>
    <t xml:space="preserve">    其他地方自行试点项目收益专项债券对应项目专项收入</t>
  </si>
  <si>
    <t xml:space="preserve">    其他政府性基金专项债务对应项目专项收入</t>
  </si>
  <si>
    <t xml:space="preserve">  政府性基金补助收入</t>
  </si>
  <si>
    <t xml:space="preserve">  政府性基金上解收入</t>
  </si>
  <si>
    <t xml:space="preserve">    其中：地方政府性基金调入专项收入</t>
  </si>
  <si>
    <t xml:space="preserve">  地方政府专项债务收入</t>
  </si>
  <si>
    <t xml:space="preserve">  地方政府专项债务转贷收入</t>
  </si>
  <si>
    <t>表九</t>
  </si>
  <si>
    <t>2023年政府性基金预算支出表</t>
  </si>
  <si>
    <t>一、文化旅游体育与传媒支出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</si>
  <si>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</si>
  <si>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</si>
  <si>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</si>
  <si>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</si>
  <si>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</si>
  <si>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</si>
  <si>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</si>
  <si>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</si>
  <si>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</si>
  <si>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</si>
  <si>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</si>
  <si>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 </t>
  </si>
  <si>
    <t xml:space="preserve">   国家电影事业发展专项资金对应专项债务收入安排的支出</t>
  </si>
  <si>
    <t xml:space="preserve">      资助城市影院</t>
  </si>
  <si>
    <t xml:space="preserve">      其他国家电影事业发展专项资金对应专项债务收入支出</t>
  </si>
  <si>
    <t>二、社会保障和就业支出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</si>
  <si>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</si>
  <si>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</si>
  <si>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</si>
  <si>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</si>
  <si>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</si>
  <si>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</si>
  <si>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</si>
  <si>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</si>
  <si>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三、节能环保支出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</si>
  <si>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</si>
  <si>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</si>
  <si>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</si>
  <si>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</si>
  <si>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</si>
  <si>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</si>
  <si>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</si>
  <si>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</si>
  <si>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</si>
  <si>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</si>
  <si>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四、城乡社区支出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</si>
  <si>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</si>
  <si>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</si>
  <si>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</si>
  <si>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</si>
  <si>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</si>
  <si>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</si>
  <si>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</si>
  <si>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</si>
  <si>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</si>
  <si>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</si>
  <si>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</si>
  <si>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农业生产发展支出</t>
  </si>
  <si>
    <t xml:space="preserve">      农村社会事业支出</t>
  </si>
  <si>
    <t xml:space="preserve">      农业农村生态环境支出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</si>
  <si>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</si>
  <si>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</si>
  <si>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</si>
  <si>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</si>
  <si>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</si>
  <si>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</si>
  <si>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</si>
  <si>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</si>
  <si>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</si>
  <si>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</si>
  <si>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污水处理费收入安排的支出</t>
  </si>
  <si>
    <t xml:space="preserve">      污水处理设施建设和运营</t>
  </si>
  <si>
    <t xml:space="preserve">      代征手续费</t>
  </si>
  <si>
    <t xml:space="preserve">      其他污水处理费安排的支出</t>
  </si>
  <si>
    <t xml:space="preserve">    土地储备专项债券收入安排的支出</t>
  </si>
  <si>
    <t xml:space="preserve">      其他土地储备专项债券收入安排的支出</t>
  </si>
  <si>
    <t xml:space="preserve">    棚户区改造专项债券收入安排的支出</t>
  </si>
  <si>
    <t xml:space="preserve">      其他棚户区改造专项债券收入安排的支出</t>
  </si>
  <si>
    <t xml:space="preserve">    城市基础设施配套费对应专项债务收入安排的支出</t>
  </si>
  <si>
    <t xml:space="preserve">      其他城市基础设施配套费对应专项债务收入安排的支出</t>
  </si>
  <si>
    <t xml:space="preserve">    污水处理费对应专项债务收入安排的支出</t>
  </si>
  <si>
    <t xml:space="preserve">      其他污水处理费对应专项债务收入安排的支出</t>
  </si>
  <si>
    <t xml:space="preserve">    国有土地使用权出让收入对应专项债务收入安排的支出</t>
  </si>
  <si>
    <t xml:space="preserve">      其他国有土地使用权出让收入对应专项债务收入安排的支出</t>
  </si>
  <si>
    <t>五、农林水支出</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</si>
  <si>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</si>
  <si>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</si>
  <si>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</si>
  <si>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</si>
  <si>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</si>
  <si>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</si>
  <si>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</si>
  <si>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</si>
  <si>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三峡后续工作</t>
  </si>
  <si>
    <t xml:space="preserve">      地方重大水利工程建设</t>
  </si>
  <si>
    <t xml:space="preserve">      其他重大水利工程建设基金支出</t>
  </si>
  <si>
    <t>六、交通运输支出</t>
  </si>
  <si>
    <t xml:space="preserve">    海南省高等级公路车辆通行附加费安排的支出</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</si>
  <si>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</si>
  <si>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</si>
  <si>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</si>
  <si>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</si>
  <si>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</si>
  <si>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</si>
  <si>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</si>
  <si>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</si>
  <si>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</si>
  <si>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</si>
  <si>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</si>
  <si>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</si>
  <si>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</si>
  <si>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</si>
  <si>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</si>
  <si>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</si>
  <si>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</si>
  <si>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</si>
  <si>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</si>
  <si>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</si>
  <si>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</si>
  <si>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</si>
  <si>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</si>
  <si>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</si>
  <si>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</si>
  <si>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</si>
  <si>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</si>
  <si>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</si>
  <si>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</si>
  <si>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民航科教和信息建设</t>
  </si>
  <si>
    <t xml:space="preserve">      其他民航发展基金支出</t>
  </si>
  <si>
    <t xml:space="preserve">    海南省高等级公路车辆通行附加费对应专项债务收入安排的支出</t>
  </si>
  <si>
    <t xml:space="preserve">      其他海南省高等级公路车辆通行附加费对应专项债务收入安排的支出</t>
  </si>
  <si>
    <t xml:space="preserve">    政府收费公路专项债券收入安排的支出</t>
  </si>
  <si>
    <t xml:space="preserve">      其他政府收费公路专项债券收入安排的支出</t>
  </si>
  <si>
    <t xml:space="preserve">    车辆通行费对应专项债务收入安排的支出</t>
  </si>
  <si>
    <t>七、资源勘探工业信息等支出</t>
  </si>
  <si>
    <t xml:space="preserve">    农网还贷资金支出</t>
  </si>
  <si>
    <t xml:space="preserve">      地方农网还贷资金支出</t>
  </si>
  <si>
    <t xml:space="preserve">      其他农网还贷资金支出</t>
  </si>
  <si>
    <t>八、其他支出</t>
  </si>
  <si>
    <t xml:space="preserve">    其他政府性基金及对应专项债务收入安排的支出</t>
  </si>
  <si>
    <t xml:space="preserve">      其他政府性基金安排的支出</t>
  </si>
  <si>
    <t xml:space="preserve">      其他地方自行试点项目收益专项债券收入安排的支出</t>
  </si>
  <si>
    <t xml:space="preserve">      其他政府性基金债务收入安排的支出</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</si>
  <si>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</si>
  <si>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</si>
  <si>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</si>
  <si>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</si>
  <si>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</si>
  <si>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</si>
  <si>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</si>
  <si>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</si>
  <si>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</si>
  <si>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抗疫特别国债财务基金支出</t>
  </si>
  <si>
    <t xml:space="preserve">    彩票公益金安排的支出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</si>
  <si>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</si>
  <si>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</si>
  <si>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</si>
  <si>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</si>
  <si>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</si>
  <si>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</si>
  <si>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用于巩固脱贫攻坚成果衔接乡村振兴的彩票公益金支出</t>
  </si>
  <si>
    <t xml:space="preserve">      用于法律援助的彩票公益金支出</t>
  </si>
  <si>
    <t xml:space="preserve">      用于城乡医疗救助的的彩票公益金支出</t>
  </si>
  <si>
    <t xml:space="preserve">      用于其他社会公益事业的彩票公益金支出</t>
  </si>
  <si>
    <t>九、债务付息支出</t>
  </si>
  <si>
    <t xml:space="preserve">      海南省高等级公路车辆通行附加费债务付息支出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</si>
  <si>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</si>
  <si>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</si>
  <si>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</si>
  <si>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</si>
  <si>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</si>
  <si>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</si>
  <si>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</si>
  <si>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</si>
  <si>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</si>
  <si>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</si>
  <si>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</si>
  <si>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</si>
  <si>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</si>
  <si>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</si>
  <si>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十、债务发行费用支出</t>
  </si>
  <si>
    <t xml:space="preserve">      海南省高等级公路车辆通行附加费债务发行费用支出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</si>
  <si>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</si>
  <si>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</si>
  <si>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</si>
  <si>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</si>
  <si>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</si>
  <si>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</si>
  <si>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</si>
  <si>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</si>
  <si>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</si>
  <si>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</si>
  <si>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</si>
  <si>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</si>
  <si>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其他地方自行试点项目收益专项债务发行费用支出</t>
  </si>
  <si>
    <t xml:space="preserve">      其他政府性基金债务发行费用支出</t>
  </si>
  <si>
    <t>十一、抗疫特别国债安排的支出</t>
  </si>
  <si>
    <t xml:space="preserve">    基础设施建设</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</si>
  <si>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</si>
  <si>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</si>
  <si>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</si>
  <si>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</si>
  <si>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</si>
  <si>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</si>
  <si>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</si>
  <si>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</si>
  <si>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</si>
  <si>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</si>
  <si>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</si>
  <si>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</si>
  <si>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</si>
  <si>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创业担保贷款贴息</t>
  </si>
  <si>
    <t xml:space="preserve">      援企稳岗补贴</t>
  </si>
  <si>
    <t xml:space="preserve">      困难群众基本生活补助</t>
  </si>
  <si>
    <t xml:space="preserve">      其他抗疫相关支出</t>
  </si>
  <si>
    <t xml:space="preserve">  政府性基金补助支出</t>
  </si>
  <si>
    <t xml:space="preserve">  政府性基金上解支出</t>
  </si>
  <si>
    <t xml:space="preserve">  年终结余（转）</t>
  </si>
  <si>
    <t xml:space="preserve">  地方政府专项债务还本支出</t>
  </si>
  <si>
    <t xml:space="preserve">  地方政府专项债务转贷支出</t>
  </si>
  <si>
    <t>表十</t>
  </si>
  <si>
    <t>2023年本级政府性基金预算支出表</t>
  </si>
  <si>
    <t>表十一</t>
  </si>
  <si>
    <t>2023年政府性基金转移支付表</t>
  </si>
  <si>
    <t>表十二</t>
  </si>
  <si>
    <t>2023年度大同云冈区政府基金专项债务限额和余额情况预算表</t>
  </si>
  <si>
    <t>2022年决算数</t>
  </si>
  <si>
    <t>表十三</t>
  </si>
  <si>
    <t>2023年国有资本经营预算收入表</t>
  </si>
  <si>
    <t>科目名称</t>
  </si>
  <si>
    <t>一、利润收入</t>
  </si>
  <si>
    <t xml:space="preserve">    烟草企业利润收入</t>
  </si>
  <si>
    <t xml:space="preserve">    石油石化企业利润收入</t>
  </si>
  <si>
    <t xml:space="preserve">    电力企业利润收入</t>
  </si>
  <si>
    <t xml:space="preserve">    电信企业利润收入</t>
  </si>
  <si>
    <t xml:space="preserve">    煤炭企业利润收入</t>
  </si>
  <si>
    <t xml:space="preserve">    有色冶金采掘企业利润收入</t>
  </si>
  <si>
    <t xml:space="preserve">    钢铁企业利润收入</t>
  </si>
  <si>
    <t xml:space="preserve">    化工企业利润收入</t>
  </si>
  <si>
    <t xml:space="preserve">    运输企业利润收入</t>
  </si>
  <si>
    <t xml:space="preserve">    电子企业利润收入</t>
  </si>
  <si>
    <t xml:space="preserve">    机械企业利润收入</t>
  </si>
  <si>
    <t xml:space="preserve">    投资服务企业利润收入</t>
  </si>
  <si>
    <t xml:space="preserve">    纺织轻工企业利润收入</t>
  </si>
  <si>
    <t xml:space="preserve">    贸易企业利润收入</t>
  </si>
  <si>
    <t xml:space="preserve">    建筑施工企业利润收入</t>
  </si>
  <si>
    <t xml:space="preserve">    房地产企业利润收入</t>
  </si>
  <si>
    <t xml:space="preserve">    建材企业利润收入</t>
  </si>
  <si>
    <t xml:space="preserve">    境外企业利润收入</t>
  </si>
  <si>
    <t xml:space="preserve">    对外合作企业利润收入</t>
  </si>
  <si>
    <t xml:space="preserve">    医药企业利润收入</t>
  </si>
  <si>
    <t xml:space="preserve">    农林牧渔企业利润收入</t>
  </si>
  <si>
    <t xml:space="preserve">    邮政企业利润收入</t>
  </si>
  <si>
    <t xml:space="preserve">    军工企业利润收入</t>
  </si>
  <si>
    <t xml:space="preserve">    转制科研院所利润收入</t>
  </si>
  <si>
    <t xml:space="preserve">    地质勘查企业利润收入</t>
  </si>
  <si>
    <t xml:space="preserve">    卫生体育福利企业利润收入</t>
  </si>
  <si>
    <t xml:space="preserve">    教育文化广播企业利润收入</t>
  </si>
  <si>
    <t xml:space="preserve">    科学研究企业利润收入</t>
  </si>
  <si>
    <t xml:space="preserve">    机关社团所属企业利润收入</t>
  </si>
  <si>
    <t xml:space="preserve">    金融企业利润收入（国资预算）</t>
  </si>
  <si>
    <t xml:space="preserve">    其他国有资本经营预算企业利润收入</t>
  </si>
  <si>
    <t>二、股利、股息收入</t>
  </si>
  <si>
    <t xml:space="preserve">    国有控股公司股利、股息收入</t>
  </si>
  <si>
    <t xml:space="preserve">    国有参股公司股利、股息收入</t>
  </si>
  <si>
    <t xml:space="preserve">    金融企业股利、股息收入（国资预算）</t>
  </si>
  <si>
    <t xml:space="preserve">    其他国有资本经营预算企业股利、股息收入</t>
  </si>
  <si>
    <t>三、产权转让收入</t>
  </si>
  <si>
    <t xml:space="preserve">    国有股减持收入</t>
  </si>
  <si>
    <t xml:space="preserve">    国有股权、股份转让收入</t>
  </si>
  <si>
    <t xml:space="preserve">    国有独资企业产权转让收入</t>
  </si>
  <si>
    <t xml:space="preserve">    金融企业产权转让收入</t>
  </si>
  <si>
    <t xml:space="preserve">    其他国有资本经营预算企业产权转让收入</t>
  </si>
  <si>
    <t>四、清算收入</t>
  </si>
  <si>
    <t xml:space="preserve">    国有股权、股份清算收入</t>
  </si>
  <si>
    <t xml:space="preserve">    国有独资企业清算收入</t>
  </si>
  <si>
    <t xml:space="preserve">    其他国有资本经营预算企业清算收入</t>
  </si>
  <si>
    <t>五、其他国有资本经营预算收入</t>
  </si>
  <si>
    <t>国有资本经营预算转移支付收入</t>
  </si>
  <si>
    <t>国有资本经营预算上解收入</t>
  </si>
  <si>
    <t>国有资本经营预算上年结余收入</t>
  </si>
  <si>
    <t>表十四</t>
  </si>
  <si>
    <t>2023年国有资本经营预算支出表</t>
  </si>
  <si>
    <t xml:space="preserve">国有资本经营预算支出 </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</si>
  <si>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</si>
  <si>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</si>
  <si>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</si>
  <si>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</si>
  <si>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</si>
  <si>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</si>
  <si>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</si>
  <si>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</si>
  <si>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</si>
  <si>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金融企业改革性支出</t>
  </si>
  <si>
    <t xml:space="preserve">       其他解决历史遗留问题及改革成本支出</t>
  </si>
  <si>
    <t xml:space="preserve">    国有企业资本金注入</t>
  </si>
  <si>
    <t xml:space="preserve">       国有经济结构调整支出   </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</si>
  <si>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</si>
  <si>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</si>
  <si>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</si>
  <si>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</si>
  <si>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</si>
  <si>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金融企业资本性支出</t>
  </si>
  <si>
    <t xml:space="preserve">       其他国有企业资本金注入</t>
  </si>
  <si>
    <t xml:space="preserve">    国有企业政策性补贴</t>
  </si>
  <si>
    <t xml:space="preserve">       国有企业政策性补贴</t>
  </si>
  <si>
    <t xml:space="preserve">    其他国有资本经营预算支出</t>
  </si>
  <si>
    <t xml:space="preserve">       其他国有资本经营预算支出</t>
  </si>
  <si>
    <t>国有资本经营预算转移支付支出</t>
  </si>
  <si>
    <t>国有资本经营预算上解支出</t>
  </si>
  <si>
    <t>国有资本经营预算调出资金</t>
  </si>
  <si>
    <t>国有资本经营预算年终结余</t>
  </si>
  <si>
    <t>表十五</t>
  </si>
  <si>
    <t>2023年本级国有资本经营预算支出表</t>
  </si>
  <si>
    <t>表十六</t>
  </si>
  <si>
    <t>2023年社会保险基金收入预算表</t>
  </si>
  <si>
    <t>单位：元</t>
  </si>
  <si>
    <t>项　　　　目</t>
  </si>
  <si>
    <t>预算收入数</t>
  </si>
  <si>
    <t>一、企业职工基本养老保险基金收入</t>
  </si>
  <si>
    <t>二、机关事业单位基本养老保险基金收入</t>
  </si>
  <si>
    <t>三、城乡居民基本养老保险基金收入</t>
  </si>
  <si>
    <t>四、城镇职工基本医疗保险基金收入</t>
  </si>
  <si>
    <t>五、居民基本医疗保险基金收入</t>
  </si>
  <si>
    <t>六、工伤保险基金收入</t>
  </si>
  <si>
    <t>七、失业保险基金收入</t>
  </si>
  <si>
    <t>八、生育保险基金收入</t>
  </si>
  <si>
    <t>收  入  合  计</t>
  </si>
  <si>
    <t>表十七</t>
  </si>
  <si>
    <t>2023年社会保险基金支出预算表</t>
  </si>
  <si>
    <t>单位:元</t>
  </si>
  <si>
    <t>预算支出数</t>
  </si>
  <si>
    <t>一、企业职工基本养老保险基金支出</t>
  </si>
  <si>
    <t>二、机关事业单位基本养老保险基金支出</t>
  </si>
  <si>
    <t>三、城乡居民基本养老保险基金支出</t>
  </si>
  <si>
    <t>四、城镇职工基本医疗保险基金支出</t>
  </si>
  <si>
    <t>五、居民基本医疗保险基金支出</t>
  </si>
  <si>
    <t>六、工伤保险基金支出</t>
  </si>
  <si>
    <t>七、失业保险基金支出</t>
  </si>
  <si>
    <t>八、生育保险基金支出</t>
  </si>
  <si>
    <t>支  出  合  计</t>
  </si>
  <si>
    <t>表十八</t>
  </si>
  <si>
    <t>地区</t>
  </si>
  <si>
    <t>区划代码</t>
  </si>
  <si>
    <t>地方政府债务限额</t>
  </si>
  <si>
    <t>地方政府债务余额</t>
  </si>
  <si>
    <t>当年需还本金额</t>
  </si>
  <si>
    <t>当年需付息金额</t>
  </si>
  <si>
    <t>当年已发行债券</t>
  </si>
  <si>
    <t>当年已付息金额</t>
  </si>
  <si>
    <t>一般债</t>
  </si>
  <si>
    <t>专项债</t>
  </si>
  <si>
    <t>预计执行数</t>
  </si>
  <si>
    <t>预算数</t>
  </si>
  <si>
    <t xml:space="preserve">    云冈区</t>
  </si>
  <si>
    <t>说明：我区2023年年初地方政府债务限额一般债14500万元全部用于云冈区雨污水分流建设项目。</t>
  </si>
  <si>
    <t xml:space="preserve">表十九
                                                                                                          2023年一般公共预算支出经济分类表
                                                                                                                                                                                                              单位:万元 
</t>
  </si>
  <si>
    <t>2022年一般公共预算支出经济分类表</t>
  </si>
  <si>
    <t>总计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</si>
  <si>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</si>
  <si>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</si>
  <si>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</si>
  <si>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</si>
  <si>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</si>
  <si>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</si>
  <si>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</si>
  <si>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</si>
  <si>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</si>
  <si>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</si>
  <si>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</si>
  <si>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</si>
  <si>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预备费及预留</t>
  </si>
  <si>
    <t>一般公共服务支出</t>
  </si>
  <si>
    <t>支      出      合      计</t>
  </si>
  <si>
    <t>支      出      总      计</t>
  </si>
</sst>
</file>

<file path=xl/styles.xml><?xml version="1.0" encoding="utf-8"?>
<styleSheet xmlns="http://schemas.openxmlformats.org/spreadsheetml/2006/main">
  <numFmts count="7">
    <numFmt numFmtId="176" formatCode="#,##0.00_ ;\-#,##0.00;;"/>
    <numFmt numFmtId="177" formatCode="0.0"/>
    <numFmt numFmtId="178" formatCode="#,##0.000000"/>
    <numFmt numFmtId="179" formatCode="0.00_ "/>
    <numFmt numFmtId="180" formatCode="#,##0.00_ "/>
    <numFmt numFmtId="181" formatCode="#,##0.000"/>
    <numFmt numFmtId="182" formatCode="0.000_ "/>
  </numFmts>
  <fonts count="46">
    <font>
      <sz val="11"/>
      <color rgb="FF000000"/>
      <name val="宋体"/>
      <charset val="134"/>
      <scheme val="minor"/>
    </font>
    <font>
      <sz val="11"/>
      <color indexed="0"/>
      <name val="Calibri"/>
      <charset val="134"/>
    </font>
    <font>
      <sz val="9"/>
      <name val="SimSun"/>
      <charset val="134"/>
    </font>
    <font>
      <b/>
      <sz val="11"/>
      <name val="SimSun"/>
      <charset val="134"/>
    </font>
    <font>
      <sz val="9"/>
      <name val="宋体"/>
      <charset val="134"/>
    </font>
    <font>
      <sz val="9"/>
      <color rgb="FF000000"/>
      <name val="宋体"/>
      <charset val="134"/>
    </font>
    <font>
      <b/>
      <sz val="9"/>
      <name val="SimSun"/>
      <charset val="134"/>
    </font>
    <font>
      <sz val="11"/>
      <color theme="1"/>
      <name val="宋体"/>
      <charset val="134"/>
      <scheme val="minor"/>
    </font>
    <font>
      <b/>
      <sz val="14"/>
      <color rgb="FF000000"/>
      <name val="黑体"/>
      <charset val="134"/>
    </font>
    <font>
      <sz val="11"/>
      <color rgb="FF000000"/>
      <name val="宋体"/>
      <charset val="134"/>
    </font>
    <font>
      <sz val="11"/>
      <color indexed="8"/>
      <name val="宋体"/>
      <charset val="134"/>
      <scheme val="minor"/>
    </font>
    <font>
      <sz val="9"/>
      <color rgb="FF000000"/>
      <name val="黑体"/>
      <charset val="134"/>
    </font>
    <font>
      <sz val="18"/>
      <name val="黑体"/>
      <charset val="134"/>
    </font>
    <font>
      <sz val="12"/>
      <name val="宋体"/>
      <charset val="134"/>
    </font>
    <font>
      <sz val="12"/>
      <color indexed="8"/>
      <name val="宋体"/>
      <charset val="1"/>
    </font>
    <font>
      <b/>
      <sz val="9"/>
      <name val="宋体"/>
      <charset val="134"/>
    </font>
    <font>
      <sz val="11"/>
      <color rgb="FF000000"/>
      <name val="Calibri"/>
      <charset val="134"/>
    </font>
    <font>
      <b/>
      <sz val="10"/>
      <color rgb="FF000000"/>
      <name val="宋体"/>
      <charset val="134"/>
      <scheme val="minor"/>
    </font>
    <font>
      <b/>
      <sz val="10"/>
      <name val="宋体"/>
      <charset val="134"/>
    </font>
    <font>
      <b/>
      <sz val="14"/>
      <name val="宋体"/>
      <charset val="134"/>
    </font>
    <font>
      <b/>
      <sz val="11"/>
      <color rgb="FF000000"/>
      <name val="宋体"/>
      <charset val="134"/>
      <scheme val="minor"/>
    </font>
    <font>
      <b/>
      <sz val="11"/>
      <name val="宋体"/>
      <charset val="134"/>
    </font>
    <font>
      <b/>
      <sz val="9"/>
      <name val="normal"/>
      <charset val="134"/>
    </font>
    <font>
      <b/>
      <sz val="16"/>
      <name val="宋体"/>
      <charset val="134"/>
    </font>
    <font>
      <sz val="11"/>
      <name val="normal"/>
      <charset val="134"/>
    </font>
    <font>
      <b/>
      <sz val="12"/>
      <color rgb="FF000000"/>
      <name val="宋体"/>
      <charset val="134"/>
      <scheme val="minor"/>
    </font>
    <font>
      <b/>
      <sz val="20"/>
      <name val="宋体"/>
      <charset val="134"/>
    </font>
    <font>
      <u/>
      <sz val="11"/>
      <color rgb="FF800080"/>
      <name val="宋体"/>
      <charset val="0"/>
      <scheme val="minor"/>
    </font>
    <font>
      <u/>
      <sz val="11"/>
      <color rgb="FF0000FF"/>
      <name val="宋体"/>
      <charset val="0"/>
      <scheme val="minor"/>
    </font>
    <font>
      <sz val="11"/>
      <color rgb="FF3F3F76"/>
      <name val="宋体"/>
      <charset val="134"/>
      <scheme val="minor"/>
    </font>
    <font>
      <sz val="11"/>
      <color rgb="FF9C0006"/>
      <name val="宋体"/>
      <charset val="134"/>
      <scheme val="minor"/>
    </font>
    <font>
      <sz val="11"/>
      <color theme="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9"/>
      <name val="Arial"/>
      <charset val="134"/>
    </font>
  </fonts>
  <fills count="36">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theme="0"/>
        <bgColor indexed="64"/>
      </patternFill>
    </fill>
    <fill>
      <patternFill patternType="solid">
        <fgColor theme="6" tint="0.79"/>
        <bgColor indexed="64"/>
      </patternFill>
    </fill>
    <fill>
      <patternFill patternType="solid">
        <fgColor rgb="FFFFCC99"/>
        <bgColor indexed="64"/>
      </patternFill>
    </fill>
    <fill>
      <patternFill patternType="solid">
        <fgColor theme="6" tint="0.59"/>
        <bgColor indexed="64"/>
      </patternFill>
    </fill>
    <fill>
      <patternFill patternType="solid">
        <fgColor rgb="FFFFC7CE"/>
        <bgColor indexed="64"/>
      </patternFill>
    </fill>
    <fill>
      <patternFill patternType="solid">
        <fgColor theme="6" tint="0.39"/>
        <bgColor indexed="64"/>
      </patternFill>
    </fill>
    <fill>
      <patternFill patternType="solid">
        <fgColor rgb="FFFFFFCC"/>
        <bgColor indexed="64"/>
      </patternFill>
    </fill>
    <fill>
      <patternFill patternType="solid">
        <fgColor theme="5" tint="0.39"/>
        <bgColor indexed="64"/>
      </patternFill>
    </fill>
    <fill>
      <patternFill patternType="solid">
        <fgColor theme="4" tint="0.39"/>
        <bgColor indexed="64"/>
      </patternFill>
    </fill>
    <fill>
      <patternFill patternType="solid">
        <fgColor theme="7" tint="0.39"/>
        <bgColor indexed="64"/>
      </patternFill>
    </fill>
    <fill>
      <patternFill patternType="solid">
        <fgColor rgb="FFF2F2F2"/>
        <bgColor indexed="64"/>
      </patternFill>
    </fill>
    <fill>
      <patternFill patternType="solid">
        <fgColor rgb="FFA5A5A5"/>
        <bgColor indexed="64"/>
      </patternFill>
    </fill>
    <fill>
      <patternFill patternType="solid">
        <fgColor theme="9" tint="0.79"/>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
        <bgColor indexed="64"/>
      </patternFill>
    </fill>
    <fill>
      <patternFill patternType="solid">
        <fgColor theme="4"/>
        <bgColor indexed="64"/>
      </patternFill>
    </fill>
    <fill>
      <patternFill patternType="solid">
        <fgColor theme="4" tint="0.79"/>
        <bgColor indexed="64"/>
      </patternFill>
    </fill>
    <fill>
      <patternFill patternType="solid">
        <fgColor theme="4" tint="0.59"/>
        <bgColor indexed="64"/>
      </patternFill>
    </fill>
    <fill>
      <patternFill patternType="solid">
        <fgColor theme="5" tint="0.79"/>
        <bgColor indexed="64"/>
      </patternFill>
    </fill>
    <fill>
      <patternFill patternType="solid">
        <fgColor theme="5" tint="0.59"/>
        <bgColor indexed="64"/>
      </patternFill>
    </fill>
    <fill>
      <patternFill patternType="solid">
        <fgColor theme="6"/>
        <bgColor indexed="64"/>
      </patternFill>
    </fill>
    <fill>
      <patternFill patternType="solid">
        <fgColor theme="7"/>
        <bgColor indexed="64"/>
      </patternFill>
    </fill>
    <fill>
      <patternFill patternType="solid">
        <fgColor theme="7" tint="0.79"/>
        <bgColor indexed="64"/>
      </patternFill>
    </fill>
    <fill>
      <patternFill patternType="solid">
        <fgColor theme="7" tint="0.59"/>
        <bgColor indexed="64"/>
      </patternFill>
    </fill>
    <fill>
      <patternFill patternType="solid">
        <fgColor theme="8"/>
        <bgColor indexed="64"/>
      </patternFill>
    </fill>
    <fill>
      <patternFill patternType="solid">
        <fgColor theme="8" tint="0.59"/>
        <bgColor indexed="64"/>
      </patternFill>
    </fill>
    <fill>
      <patternFill patternType="solid">
        <fgColor theme="8" tint="0.39"/>
        <bgColor indexed="64"/>
      </patternFill>
    </fill>
    <fill>
      <patternFill patternType="solid">
        <fgColor theme="9"/>
        <bgColor indexed="64"/>
      </patternFill>
    </fill>
    <fill>
      <patternFill patternType="solid">
        <fgColor theme="9" tint="0.59"/>
        <bgColor indexed="64"/>
      </patternFill>
    </fill>
    <fill>
      <patternFill patternType="solid">
        <fgColor theme="9" tint="0.39"/>
        <bgColor indexed="64"/>
      </patternFill>
    </fill>
  </fills>
  <borders count="40">
    <border>
      <left/>
      <right/>
      <top/>
      <bottom/>
      <diagonal/>
    </border>
    <border>
      <left style="thin">
        <color rgb="FF3289C7"/>
      </left>
      <right style="thin">
        <color rgb="FFFFFFFF"/>
      </right>
      <top style="thin">
        <color rgb="FF3289C7"/>
      </top>
      <bottom style="thin">
        <color rgb="FFFFFFFF"/>
      </bottom>
      <diagonal/>
    </border>
    <border>
      <left style="thin">
        <color rgb="FFFFFFFF"/>
      </left>
      <right style="thin">
        <color rgb="FFFFFFFF"/>
      </right>
      <top style="thin">
        <color rgb="FF3289C7"/>
      </top>
      <bottom style="thin">
        <color rgb="FFFFFFFF"/>
      </bottom>
      <diagonal/>
    </border>
    <border>
      <left style="thin">
        <color rgb="FF3289C7"/>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3289C7"/>
      </left>
      <right style="thin">
        <color rgb="FFFFFFFF"/>
      </right>
      <top style="thin">
        <color rgb="FFFFFFFF"/>
      </top>
      <bottom style="thin">
        <color rgb="FF3289C7"/>
      </bottom>
      <diagonal/>
    </border>
    <border>
      <left style="thin">
        <color rgb="FFFFFFFF"/>
      </left>
      <right style="thin">
        <color rgb="FFFFFFFF"/>
      </right>
      <top style="thin">
        <color rgb="FFFFFFFF"/>
      </top>
      <bottom style="thin">
        <color rgb="FF3289C7"/>
      </bottom>
      <diagonal/>
    </border>
    <border>
      <left style="thin">
        <color rgb="FFADADAD"/>
      </left>
      <right style="thin">
        <color rgb="FFADADAD"/>
      </right>
      <top style="thin">
        <color rgb="FFADADAD"/>
      </top>
      <bottom style="thin">
        <color rgb="FFADADAD"/>
      </bottom>
      <diagonal/>
    </border>
    <border>
      <left style="thin">
        <color rgb="FFFFFFFF"/>
      </left>
      <right style="thin">
        <color rgb="FF3289C7"/>
      </right>
      <top style="thin">
        <color rgb="FF3289C7"/>
      </top>
      <bottom style="thin">
        <color rgb="FFFFFFFF"/>
      </bottom>
      <diagonal/>
    </border>
    <border>
      <left style="thin">
        <color rgb="FFFFFFFF"/>
      </left>
      <right style="thin">
        <color rgb="FF3289C7"/>
      </right>
      <top style="thin">
        <color rgb="FFFFFFFF"/>
      </top>
      <bottom style="thin">
        <color rgb="FFFFFFFF"/>
      </bottom>
      <diagonal/>
    </border>
    <border>
      <left style="thin">
        <color rgb="FFFFFFFF"/>
      </left>
      <right style="thin">
        <color rgb="FF3289C7"/>
      </right>
      <top style="thin">
        <color rgb="FFFFFFFF"/>
      </top>
      <bottom style="thin">
        <color rgb="FF3289C7"/>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auto="1"/>
      </top>
      <bottom style="thin">
        <color indexed="8"/>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diagonal/>
    </border>
    <border>
      <left/>
      <right/>
      <top style="thin">
        <color rgb="FFFFFFFF"/>
      </top>
      <bottom/>
      <diagonal/>
    </border>
    <border>
      <left style="thin">
        <color rgb="FFADADAD"/>
      </left>
      <right/>
      <top/>
      <bottom style="thin">
        <color rgb="FFADADAD"/>
      </bottom>
      <diagonal/>
    </border>
    <border>
      <left/>
      <right style="thin">
        <color rgb="FFADADAD"/>
      </right>
      <top/>
      <bottom style="thin">
        <color rgb="FFADADAD"/>
      </bottom>
      <diagonal/>
    </border>
    <border>
      <left/>
      <right/>
      <top/>
      <bottom style="thin">
        <color auto="1"/>
      </bottom>
      <diagonal/>
    </border>
    <border>
      <left/>
      <right style="thin">
        <color rgb="FFFFFFFF"/>
      </right>
      <top style="thin">
        <color rgb="FFFFFFFF"/>
      </top>
      <bottom/>
      <diagonal/>
    </border>
    <border>
      <left style="thin">
        <color rgb="FFADADAD"/>
      </left>
      <right style="thin">
        <color rgb="FFADADAD"/>
      </right>
      <top/>
      <bottom style="thin">
        <color rgb="FFADADAD"/>
      </bottom>
      <diagonal/>
    </border>
    <border>
      <left/>
      <right style="thin">
        <color rgb="FFFFFFFF"/>
      </right>
      <top style="thin">
        <color rgb="FFFFFFFF"/>
      </top>
      <bottom style="thin">
        <color rgb="FFFFFFFF"/>
      </bottom>
      <diagonal/>
    </border>
    <border>
      <left/>
      <right style="thin">
        <color rgb="FFFFFFFF"/>
      </right>
      <top/>
      <bottom/>
      <diagonal/>
    </border>
    <border>
      <left style="thin">
        <color rgb="FFFFFFFF"/>
      </left>
      <right style="thin">
        <color rgb="FFFFFFFF"/>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
      </bottom>
      <diagonal/>
    </border>
    <border>
      <left/>
      <right/>
      <top/>
      <bottom style="medium">
        <color theme="4" tint="0.3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top"/>
      <protection locked="0"/>
    </xf>
    <xf numFmtId="0" fontId="1" fillId="0" borderId="0">
      <alignment vertical="top"/>
    </xf>
    <xf numFmtId="0" fontId="7" fillId="5" borderId="0">
      <alignment vertical="top"/>
    </xf>
    <xf numFmtId="0" fontId="29" fillId="6" borderId="31">
      <alignment vertical="top"/>
    </xf>
    <xf numFmtId="0" fontId="1" fillId="0" borderId="0">
      <alignment vertical="top"/>
    </xf>
    <xf numFmtId="0" fontId="1" fillId="0" borderId="0">
      <alignment vertical="top"/>
    </xf>
    <xf numFmtId="0" fontId="7" fillId="7" borderId="0">
      <alignment vertical="top"/>
    </xf>
    <xf numFmtId="0" fontId="30" fillId="8" borderId="0">
      <alignment vertical="top"/>
    </xf>
    <xf numFmtId="0" fontId="1" fillId="0" borderId="0">
      <alignment vertical="top"/>
    </xf>
    <xf numFmtId="0" fontId="31" fillId="9" borderId="0">
      <alignment vertical="top"/>
    </xf>
    <xf numFmtId="0" fontId="28" fillId="0" borderId="0" applyNumberFormat="0" applyFill="0" applyBorder="0" applyAlignment="0" applyProtection="0">
      <alignment vertical="center"/>
    </xf>
    <xf numFmtId="0" fontId="1" fillId="0" borderId="0">
      <alignment vertical="top"/>
    </xf>
    <xf numFmtId="0" fontId="27" fillId="0" borderId="0" applyNumberFormat="0" applyFill="0" applyBorder="0" applyAlignment="0" applyProtection="0">
      <alignment vertical="center"/>
    </xf>
    <xf numFmtId="0" fontId="1" fillId="10" borderId="32">
      <alignment vertical="top"/>
    </xf>
    <xf numFmtId="0" fontId="31" fillId="11" borderId="0">
      <alignment vertical="top"/>
    </xf>
    <xf numFmtId="0" fontId="32" fillId="0" borderId="0">
      <alignment vertical="top"/>
    </xf>
    <xf numFmtId="0" fontId="33" fillId="0" borderId="0">
      <alignment vertical="top"/>
    </xf>
    <xf numFmtId="0" fontId="34" fillId="0" borderId="0">
      <alignment vertical="top"/>
    </xf>
    <xf numFmtId="0" fontId="35" fillId="0" borderId="0">
      <alignment vertical="top"/>
    </xf>
    <xf numFmtId="0" fontId="36" fillId="0" borderId="33">
      <alignment vertical="top"/>
    </xf>
    <xf numFmtId="0" fontId="37" fillId="0" borderId="34">
      <alignment vertical="top"/>
    </xf>
    <xf numFmtId="0" fontId="31" fillId="12" borderId="0">
      <alignment vertical="top"/>
    </xf>
    <xf numFmtId="0" fontId="32" fillId="0" borderId="35">
      <alignment vertical="top"/>
    </xf>
    <xf numFmtId="0" fontId="31" fillId="13" borderId="0">
      <alignment vertical="top"/>
    </xf>
    <xf numFmtId="0" fontId="38" fillId="14" borderId="36">
      <alignment vertical="top"/>
    </xf>
    <xf numFmtId="0" fontId="39" fillId="14" borderId="31">
      <alignment vertical="top"/>
    </xf>
    <xf numFmtId="0" fontId="40" fillId="15" borderId="37">
      <alignment vertical="top"/>
    </xf>
    <xf numFmtId="0" fontId="7" fillId="16" borderId="0">
      <alignment vertical="top"/>
    </xf>
    <xf numFmtId="0" fontId="31" fillId="17" borderId="0">
      <alignment vertical="top"/>
    </xf>
    <xf numFmtId="0" fontId="41" fillId="0" borderId="38">
      <alignment vertical="top"/>
    </xf>
    <xf numFmtId="0" fontId="42" fillId="0" borderId="39">
      <alignment vertical="top"/>
    </xf>
    <xf numFmtId="0" fontId="43" fillId="18" borderId="0">
      <alignment vertical="top"/>
    </xf>
    <xf numFmtId="0" fontId="44" fillId="19" borderId="0">
      <alignment vertical="top"/>
    </xf>
    <xf numFmtId="0" fontId="7" fillId="20" borderId="0">
      <alignment vertical="top"/>
    </xf>
    <xf numFmtId="0" fontId="31" fillId="21" borderId="0">
      <alignment vertical="top"/>
    </xf>
    <xf numFmtId="0" fontId="7" fillId="22" borderId="0">
      <alignment vertical="top"/>
    </xf>
    <xf numFmtId="0" fontId="7" fillId="23" borderId="0">
      <alignment vertical="top"/>
    </xf>
    <xf numFmtId="0" fontId="7" fillId="24" borderId="0">
      <alignment vertical="top"/>
    </xf>
    <xf numFmtId="0" fontId="7" fillId="25" borderId="0">
      <alignment vertical="top"/>
    </xf>
    <xf numFmtId="0" fontId="31" fillId="26" borderId="0">
      <alignment vertical="top"/>
    </xf>
    <xf numFmtId="0" fontId="31" fillId="27" borderId="0">
      <alignment vertical="top"/>
    </xf>
    <xf numFmtId="0" fontId="7" fillId="28" borderId="0">
      <alignment vertical="top"/>
    </xf>
    <xf numFmtId="0" fontId="7" fillId="29" borderId="0">
      <alignment vertical="top"/>
    </xf>
    <xf numFmtId="0" fontId="31" fillId="30" borderId="0">
      <alignment vertical="top"/>
    </xf>
    <xf numFmtId="0" fontId="7" fillId="31" borderId="0">
      <alignment vertical="top"/>
    </xf>
    <xf numFmtId="0" fontId="31" fillId="32" borderId="0">
      <alignment vertical="top"/>
    </xf>
    <xf numFmtId="0" fontId="31" fillId="33" borderId="0">
      <alignment vertical="top"/>
    </xf>
    <xf numFmtId="0" fontId="7" fillId="34" borderId="0">
      <alignment vertical="top"/>
    </xf>
    <xf numFmtId="0" fontId="31" fillId="35" borderId="0">
      <alignment vertical="top"/>
    </xf>
    <xf numFmtId="0" fontId="13" fillId="0" borderId="0"/>
    <xf numFmtId="0" fontId="7" fillId="0" borderId="0"/>
  </cellStyleXfs>
  <cellXfs count="178">
    <xf numFmtId="0" fontId="0" fillId="0" borderId="0" xfId="0" applyFont="1">
      <alignment vertical="top"/>
      <protection locked="0"/>
    </xf>
    <xf numFmtId="0" fontId="1" fillId="0" borderId="0" xfId="0" applyFont="1" applyAlignment="1" applyProtection="1">
      <alignment horizontal="center" vertical="center"/>
    </xf>
    <xf numFmtId="0" fontId="2" fillId="2" borderId="1" xfId="0" applyFont="1" applyFill="1" applyBorder="1" applyAlignment="1" applyProtection="1">
      <alignment vertical="center" wrapText="1"/>
    </xf>
    <xf numFmtId="0" fontId="2" fillId="2" borderId="2" xfId="0" applyFont="1" applyFill="1" applyBorder="1" applyAlignment="1" applyProtection="1">
      <alignment vertical="center"/>
    </xf>
    <xf numFmtId="0" fontId="3" fillId="2" borderId="3" xfId="0" applyFont="1" applyFill="1" applyBorder="1" applyAlignment="1" applyProtection="1">
      <alignment vertical="center"/>
    </xf>
    <xf numFmtId="0" fontId="3" fillId="2" borderId="4" xfId="0" applyFont="1" applyFill="1" applyBorder="1" applyAlignment="1" applyProtection="1">
      <alignment vertical="center"/>
    </xf>
    <xf numFmtId="0" fontId="4" fillId="2" borderId="5" xfId="0" applyFont="1" applyFill="1" applyBorder="1" applyAlignment="1" applyProtection="1">
      <alignment vertical="center"/>
    </xf>
    <xf numFmtId="0" fontId="4" fillId="2" borderId="6" xfId="0" applyFont="1" applyFill="1" applyBorder="1" applyAlignment="1" applyProtection="1">
      <alignment vertical="center"/>
    </xf>
    <xf numFmtId="0" fontId="4" fillId="2" borderId="7" xfId="0" applyFont="1" applyFill="1" applyBorder="1" applyAlignment="1" applyProtection="1">
      <alignment horizontal="center" vertical="center"/>
    </xf>
    <xf numFmtId="0" fontId="5" fillId="2" borderId="7" xfId="0" applyFont="1" applyFill="1" applyBorder="1" applyAlignment="1" applyProtection="1">
      <alignment horizontal="center" vertical="center" wrapText="1"/>
    </xf>
    <xf numFmtId="0" fontId="4" fillId="2" borderId="7" xfId="0" applyFont="1" applyFill="1" applyBorder="1" applyAlignment="1" applyProtection="1">
      <alignment vertical="center"/>
    </xf>
    <xf numFmtId="4" fontId="5" fillId="2" borderId="7" xfId="0" applyNumberFormat="1" applyFont="1" applyFill="1" applyBorder="1" applyAlignment="1" applyProtection="1">
      <alignment horizontal="right" vertical="center" wrapText="1"/>
    </xf>
    <xf numFmtId="178" fontId="5" fillId="2" borderId="7" xfId="0" applyNumberFormat="1" applyFont="1" applyFill="1" applyBorder="1" applyAlignment="1">
      <alignment horizontal="right" vertical="center" wrapText="1"/>
      <protection locked="0"/>
    </xf>
    <xf numFmtId="0" fontId="4" fillId="2" borderId="7" xfId="0" applyFont="1" applyFill="1" applyBorder="1" applyAlignment="1" applyProtection="1">
      <alignment vertical="center" wrapText="1"/>
    </xf>
    <xf numFmtId="178" fontId="5" fillId="2" borderId="7" xfId="0" applyNumberFormat="1" applyFont="1" applyFill="1" applyBorder="1" applyAlignment="1" applyProtection="1">
      <alignment horizontal="right" vertical="center" wrapText="1"/>
    </xf>
    <xf numFmtId="0" fontId="6" fillId="2" borderId="7" xfId="0" applyFont="1" applyFill="1" applyBorder="1" applyAlignment="1" applyProtection="1">
      <alignment horizontal="center" vertical="center"/>
    </xf>
    <xf numFmtId="0" fontId="2" fillId="2" borderId="8" xfId="0" applyFont="1" applyFill="1" applyBorder="1" applyAlignment="1" applyProtection="1">
      <alignment vertical="center"/>
    </xf>
    <xf numFmtId="0" fontId="3" fillId="2" borderId="9" xfId="0" applyFont="1" applyFill="1" applyBorder="1" applyAlignment="1" applyProtection="1">
      <alignment vertical="center"/>
    </xf>
    <xf numFmtId="0" fontId="4" fillId="2" borderId="10" xfId="0" applyFont="1" applyFill="1" applyBorder="1" applyAlignment="1" applyProtection="1">
      <alignment vertical="center"/>
    </xf>
    <xf numFmtId="0" fontId="7" fillId="0" borderId="0" xfId="0" applyFont="1" applyFill="1" applyBorder="1" applyAlignment="1" applyProtection="1">
      <alignment vertical="center"/>
    </xf>
    <xf numFmtId="0" fontId="7" fillId="0" borderId="0" xfId="0" applyFont="1" applyFill="1" applyAlignment="1" applyProtection="1">
      <alignment horizontal="center" vertical="center"/>
    </xf>
    <xf numFmtId="0" fontId="2" fillId="2" borderId="0" xfId="0" applyFont="1" applyFill="1" applyAlignment="1" applyProtection="1">
      <alignment horizontal="left" vertical="top" wrapText="1"/>
    </xf>
    <xf numFmtId="0" fontId="5" fillId="2" borderId="0" xfId="0" applyNumberFormat="1" applyFont="1" applyFill="1" applyBorder="1" applyAlignment="1" applyProtection="1">
      <alignment horizontal="left" vertical="center"/>
    </xf>
    <xf numFmtId="0" fontId="8" fillId="2" borderId="0" xfId="0" applyNumberFormat="1" applyFont="1" applyFill="1" applyBorder="1" applyAlignment="1" applyProtection="1">
      <alignment horizontal="center" vertical="center"/>
    </xf>
    <xf numFmtId="0" fontId="9" fillId="3" borderId="11" xfId="0" applyNumberFormat="1" applyFont="1" applyFill="1" applyBorder="1" applyAlignment="1" applyProtection="1">
      <alignment horizontal="center" vertical="center"/>
    </xf>
    <xf numFmtId="0" fontId="9" fillId="3" borderId="12" xfId="0" applyNumberFormat="1" applyFont="1" applyFill="1" applyBorder="1" applyAlignment="1" applyProtection="1">
      <alignment horizontal="center" vertical="center"/>
    </xf>
    <xf numFmtId="0" fontId="9" fillId="3" borderId="13" xfId="0" applyNumberFormat="1" applyFont="1" applyFill="1" applyBorder="1" applyAlignment="1" applyProtection="1">
      <alignment horizontal="center" vertical="center"/>
    </xf>
    <xf numFmtId="0" fontId="9" fillId="3" borderId="14" xfId="0" applyNumberFormat="1" applyFont="1" applyFill="1" applyBorder="1" applyAlignment="1" applyProtection="1">
      <alignment horizontal="center" vertical="center"/>
    </xf>
    <xf numFmtId="0" fontId="9" fillId="2" borderId="12" xfId="0" applyNumberFormat="1" applyFont="1" applyFill="1" applyBorder="1" applyAlignment="1" applyProtection="1">
      <alignment vertical="center"/>
    </xf>
    <xf numFmtId="0" fontId="9" fillId="2" borderId="12" xfId="0" applyNumberFormat="1" applyFont="1" applyFill="1" applyBorder="1" applyAlignment="1" applyProtection="1">
      <alignment horizontal="center" vertical="center"/>
    </xf>
    <xf numFmtId="4" fontId="9" fillId="2" borderId="12" xfId="0" applyNumberFormat="1" applyFont="1" applyFill="1" applyBorder="1" applyAlignment="1" applyProtection="1">
      <alignment horizontal="center" vertical="center"/>
    </xf>
    <xf numFmtId="4" fontId="5" fillId="2" borderId="15" xfId="0" applyNumberFormat="1" applyFont="1" applyFill="1" applyBorder="1" applyAlignment="1" applyProtection="1">
      <alignment horizontal="center" vertical="center"/>
    </xf>
    <xf numFmtId="0" fontId="9" fillId="2" borderId="0" xfId="0" applyNumberFormat="1" applyFont="1" applyFill="1" applyBorder="1" applyAlignment="1" applyProtection="1">
      <alignment horizontal="left" vertical="center" wrapText="1"/>
    </xf>
    <xf numFmtId="0" fontId="10" fillId="0" borderId="0" xfId="0" applyFont="1" applyFill="1" applyBorder="1" applyAlignment="1" applyProtection="1">
      <alignment vertical="center"/>
    </xf>
    <xf numFmtId="0" fontId="11" fillId="2" borderId="0" xfId="0" applyNumberFormat="1" applyFont="1" applyFill="1" applyBorder="1" applyAlignment="1" applyProtection="1">
      <alignment horizontal="right" vertical="center"/>
    </xf>
    <xf numFmtId="0" fontId="12" fillId="0" borderId="0" xfId="0" applyFont="1" applyFill="1" applyBorder="1" applyAlignment="1" applyProtection="1">
      <alignment horizontal="center" vertical="center"/>
    </xf>
    <xf numFmtId="0" fontId="13" fillId="0" borderId="0" xfId="0" applyFont="1" applyFill="1" applyBorder="1" applyAlignment="1" applyProtection="1">
      <alignment vertical="center"/>
    </xf>
    <xf numFmtId="0" fontId="13" fillId="0" borderId="0" xfId="0" applyFont="1" applyFill="1" applyBorder="1" applyAlignment="1" applyProtection="1">
      <alignment horizontal="right" vertical="center"/>
    </xf>
    <xf numFmtId="0" fontId="13" fillId="0" borderId="12" xfId="0" applyFont="1" applyFill="1" applyBorder="1" applyAlignment="1" applyProtection="1">
      <alignment horizontal="center" vertical="center"/>
    </xf>
    <xf numFmtId="0" fontId="13" fillId="0" borderId="12" xfId="0" applyFont="1" applyFill="1" applyBorder="1" applyAlignment="1" applyProtection="1">
      <alignment horizontal="center" vertical="center" wrapText="1"/>
    </xf>
    <xf numFmtId="0" fontId="13" fillId="0" borderId="12" xfId="0" applyFont="1" applyFill="1" applyBorder="1" applyAlignment="1" applyProtection="1">
      <alignment vertical="center"/>
    </xf>
    <xf numFmtId="176" fontId="14" fillId="0" borderId="16" xfId="50" applyNumberFormat="1" applyFont="1" applyFill="1" applyBorder="1" applyAlignment="1">
      <alignment horizontal="right" vertical="center"/>
    </xf>
    <xf numFmtId="179" fontId="13" fillId="0" borderId="12" xfId="0" applyNumberFormat="1" applyFont="1" applyFill="1" applyBorder="1" applyAlignment="1" applyProtection="1">
      <alignment vertical="center"/>
    </xf>
    <xf numFmtId="3" fontId="13" fillId="0" borderId="12" xfId="49" applyNumberFormat="1" applyFont="1" applyFill="1" applyBorder="1" applyAlignment="1" applyProtection="1">
      <alignment horizontal="center" vertical="center"/>
    </xf>
    <xf numFmtId="3" fontId="13" fillId="0" borderId="12" xfId="49" applyNumberFormat="1" applyFont="1" applyFill="1" applyBorder="1" applyAlignment="1" applyProtection="1">
      <alignment vertical="center"/>
    </xf>
    <xf numFmtId="176" fontId="14" fillId="0" borderId="17" xfId="50" applyNumberFormat="1" applyFont="1" applyFill="1" applyBorder="1" applyAlignment="1">
      <alignment horizontal="right" vertical="center"/>
    </xf>
    <xf numFmtId="3" fontId="13" fillId="0" borderId="12" xfId="49" applyNumberFormat="1" applyFont="1" applyFill="1" applyBorder="1" applyAlignment="1" applyProtection="1">
      <alignment horizontal="right" vertical="center"/>
    </xf>
    <xf numFmtId="180" fontId="13" fillId="0" borderId="12" xfId="49" applyNumberFormat="1" applyFont="1" applyFill="1" applyBorder="1" applyAlignment="1" applyProtection="1">
      <alignment horizontal="right" vertical="center"/>
    </xf>
    <xf numFmtId="0" fontId="7" fillId="0" borderId="0" xfId="0" applyFont="1" applyFill="1" applyAlignment="1" applyProtection="1">
      <alignment vertical="center"/>
    </xf>
    <xf numFmtId="179" fontId="7" fillId="0" borderId="0" xfId="0" applyNumberFormat="1" applyFont="1" applyFill="1" applyAlignment="1" applyProtection="1">
      <alignment vertical="center"/>
    </xf>
    <xf numFmtId="179" fontId="2" fillId="2" borderId="0" xfId="0" applyNumberFormat="1" applyFont="1" applyFill="1" applyAlignment="1" applyProtection="1">
      <alignment horizontal="left" vertical="top" wrapText="1"/>
    </xf>
    <xf numFmtId="0" fontId="3" fillId="2" borderId="18" xfId="0" applyFont="1" applyFill="1" applyBorder="1" applyAlignment="1" applyProtection="1">
      <alignment horizontal="center" vertical="center"/>
    </xf>
    <xf numFmtId="179" fontId="3" fillId="2" borderId="19" xfId="0" applyNumberFormat="1" applyFont="1" applyFill="1" applyBorder="1" applyAlignment="1" applyProtection="1">
      <alignment horizontal="center" vertical="center"/>
    </xf>
    <xf numFmtId="0" fontId="4" fillId="2" borderId="20" xfId="0" applyFont="1" applyFill="1" applyBorder="1" applyAlignment="1" applyProtection="1">
      <alignment vertical="center"/>
    </xf>
    <xf numFmtId="179" fontId="4" fillId="2" borderId="20" xfId="0" applyNumberFormat="1" applyFont="1" applyFill="1" applyBorder="1" applyAlignment="1" applyProtection="1">
      <alignment horizontal="right" vertical="center"/>
    </xf>
    <xf numFmtId="0" fontId="15" fillId="2" borderId="12" xfId="0" applyFont="1" applyFill="1" applyBorder="1" applyAlignment="1" applyProtection="1">
      <alignment horizontal="center" vertical="center"/>
    </xf>
    <xf numFmtId="179" fontId="15" fillId="2" borderId="12" xfId="0" applyNumberFormat="1" applyFont="1" applyFill="1" applyBorder="1" applyAlignment="1" applyProtection="1">
      <alignment horizontal="center" vertical="center"/>
    </xf>
    <xf numFmtId="0" fontId="4" fillId="2" borderId="12" xfId="0" applyFont="1" applyFill="1" applyBorder="1" applyAlignment="1" applyProtection="1">
      <alignment vertical="center" wrapText="1"/>
    </xf>
    <xf numFmtId="179" fontId="5" fillId="2" borderId="12" xfId="0" applyNumberFormat="1" applyFont="1" applyFill="1" applyBorder="1" applyAlignment="1" applyProtection="1">
      <alignment horizontal="right" vertical="center" wrapText="1"/>
    </xf>
    <xf numFmtId="0" fontId="1" fillId="2" borderId="12" xfId="0" applyFont="1" applyFill="1" applyBorder="1" applyAlignment="1" applyProtection="1">
      <alignment vertical="top"/>
    </xf>
    <xf numFmtId="179" fontId="16" fillId="2" borderId="12" xfId="0" applyNumberFormat="1" applyFont="1" applyFill="1" applyBorder="1" applyAlignment="1" applyProtection="1">
      <alignment vertical="top"/>
    </xf>
    <xf numFmtId="0" fontId="4" fillId="2" borderId="12" xfId="0" applyFont="1" applyFill="1" applyBorder="1" applyAlignment="1" applyProtection="1">
      <alignment vertical="center"/>
    </xf>
    <xf numFmtId="0" fontId="13" fillId="4" borderId="0" xfId="0" applyFont="1" applyFill="1" applyBorder="1" applyAlignment="1" applyProtection="1">
      <alignment vertical="center"/>
    </xf>
    <xf numFmtId="179" fontId="13" fillId="4" borderId="0" xfId="0" applyNumberFormat="1" applyFont="1" applyFill="1" applyBorder="1" applyAlignment="1" applyProtection="1">
      <alignment vertical="center"/>
    </xf>
    <xf numFmtId="179" fontId="0" fillId="0" borderId="0" xfId="0" applyNumberFormat="1" applyFont="1">
      <alignment vertical="top"/>
      <protection locked="0"/>
    </xf>
    <xf numFmtId="0" fontId="2" fillId="2" borderId="0" xfId="0" applyFont="1" applyFill="1" applyAlignment="1" applyProtection="1">
      <alignment vertical="top" wrapText="1"/>
    </xf>
    <xf numFmtId="179" fontId="2" fillId="2" borderId="0" xfId="0" applyNumberFormat="1" applyFont="1" applyFill="1" applyAlignment="1" applyProtection="1">
      <alignment vertical="top" wrapText="1"/>
    </xf>
    <xf numFmtId="0" fontId="1" fillId="2" borderId="12" xfId="0" applyFont="1" applyFill="1" applyBorder="1" applyProtection="1">
      <alignment vertical="top"/>
    </xf>
    <xf numFmtId="179" fontId="16" fillId="2" borderId="12" xfId="0" applyNumberFormat="1" applyFont="1" applyFill="1" applyBorder="1" applyProtection="1">
      <alignment vertical="top"/>
    </xf>
    <xf numFmtId="0" fontId="17" fillId="0" borderId="0" xfId="0" applyFont="1">
      <alignment vertical="top"/>
      <protection locked="0"/>
    </xf>
    <xf numFmtId="0" fontId="2" fillId="2" borderId="18" xfId="0" applyFont="1" applyFill="1" applyBorder="1" applyAlignment="1" applyProtection="1">
      <alignment horizontal="left" vertical="center"/>
    </xf>
    <xf numFmtId="179" fontId="2" fillId="2" borderId="19" xfId="0" applyNumberFormat="1" applyFont="1" applyFill="1" applyBorder="1" applyAlignment="1" applyProtection="1">
      <alignment horizontal="left" vertical="center"/>
    </xf>
    <xf numFmtId="0" fontId="4" fillId="2" borderId="21" xfId="0" applyFont="1" applyFill="1" applyBorder="1" applyAlignment="1" applyProtection="1">
      <alignment horizontal="right" vertical="center"/>
    </xf>
    <xf numFmtId="179" fontId="4" fillId="2" borderId="22" xfId="0" applyNumberFormat="1" applyFont="1" applyFill="1" applyBorder="1" applyAlignment="1" applyProtection="1">
      <alignment horizontal="right" vertical="center"/>
    </xf>
    <xf numFmtId="0" fontId="18" fillId="2" borderId="12" xfId="0" applyFont="1" applyFill="1" applyBorder="1" applyAlignment="1" applyProtection="1">
      <alignment vertical="center"/>
    </xf>
    <xf numFmtId="179" fontId="18" fillId="2" borderId="12" xfId="0" applyNumberFormat="1" applyFont="1" applyFill="1" applyBorder="1" applyAlignment="1" applyProtection="1">
      <alignment vertical="center"/>
    </xf>
    <xf numFmtId="0" fontId="4" fillId="2" borderId="23" xfId="0" applyFont="1" applyFill="1" applyBorder="1" applyAlignment="1" applyProtection="1">
      <alignment horizontal="left" vertical="center"/>
    </xf>
    <xf numFmtId="179" fontId="4" fillId="2" borderId="24" xfId="0" applyNumberFormat="1" applyFont="1" applyFill="1" applyBorder="1" applyAlignment="1" applyProtection="1">
      <alignment horizontal="left" vertical="center"/>
    </xf>
    <xf numFmtId="3" fontId="13" fillId="0" borderId="0" xfId="0" applyNumberFormat="1" applyFont="1" applyFill="1" applyBorder="1" applyAlignment="1" applyProtection="1">
      <alignment horizontal="left" vertical="center"/>
    </xf>
    <xf numFmtId="3" fontId="19" fillId="0" borderId="0" xfId="0" applyNumberFormat="1" applyFont="1" applyFill="1" applyBorder="1" applyAlignment="1" applyProtection="1">
      <alignment horizontal="center" vertical="center" wrapText="1"/>
    </xf>
    <xf numFmtId="3" fontId="19" fillId="0" borderId="0" xfId="0" applyNumberFormat="1" applyFont="1" applyFill="1" applyBorder="1" applyAlignment="1" applyProtection="1">
      <alignment horizontal="center" vertical="center"/>
    </xf>
    <xf numFmtId="3" fontId="13" fillId="0" borderId="25" xfId="0" applyNumberFormat="1" applyFont="1" applyFill="1" applyBorder="1" applyAlignment="1" applyProtection="1">
      <alignment horizontal="right" vertical="center"/>
    </xf>
    <xf numFmtId="3" fontId="13" fillId="0" borderId="14" xfId="0" applyNumberFormat="1" applyFont="1" applyFill="1" applyBorder="1" applyAlignment="1" applyProtection="1">
      <alignment horizontal="center" vertical="center"/>
    </xf>
    <xf numFmtId="3" fontId="13" fillId="0" borderId="12" xfId="0" applyNumberFormat="1" applyFont="1" applyFill="1" applyBorder="1" applyAlignment="1" applyProtection="1">
      <alignment vertical="center"/>
    </xf>
    <xf numFmtId="4" fontId="9" fillId="2" borderId="12" xfId="0" applyNumberFormat="1" applyFont="1" applyFill="1" applyBorder="1" applyAlignment="1" applyProtection="1">
      <alignment horizontal="right" vertical="center"/>
    </xf>
    <xf numFmtId="3" fontId="13" fillId="0" borderId="12" xfId="0" applyNumberFormat="1" applyFont="1" applyFill="1" applyBorder="1" applyAlignment="1" applyProtection="1">
      <alignment horizontal="right" vertical="center"/>
    </xf>
    <xf numFmtId="0" fontId="13" fillId="0" borderId="0" xfId="0" applyFont="1" applyFill="1" applyBorder="1" applyAlignment="1" applyProtection="1"/>
    <xf numFmtId="0" fontId="20" fillId="0" borderId="0" xfId="0" applyFont="1">
      <alignment vertical="top"/>
      <protection locked="0"/>
    </xf>
    <xf numFmtId="0" fontId="2" fillId="2" borderId="4" xfId="0" applyFont="1" applyFill="1" applyBorder="1" applyAlignment="1" applyProtection="1">
      <alignment vertical="center"/>
    </xf>
    <xf numFmtId="179" fontId="2" fillId="2" borderId="4" xfId="0" applyNumberFormat="1" applyFont="1" applyFill="1" applyBorder="1" applyAlignment="1" applyProtection="1"/>
    <xf numFmtId="0" fontId="3" fillId="2" borderId="4" xfId="0" applyFont="1" applyFill="1" applyBorder="1" applyAlignment="1" applyProtection="1">
      <alignment horizontal="center" vertical="center"/>
    </xf>
    <xf numFmtId="179" fontId="3" fillId="2" borderId="4" xfId="0" applyNumberFormat="1" applyFont="1" applyFill="1" applyBorder="1" applyAlignment="1" applyProtection="1">
      <alignment horizontal="center" vertical="center"/>
    </xf>
    <xf numFmtId="0" fontId="4" fillId="2" borderId="20" xfId="0" applyFont="1" applyFill="1" applyBorder="1" applyAlignment="1" applyProtection="1">
      <alignment horizontal="right" vertical="center"/>
    </xf>
    <xf numFmtId="178" fontId="5" fillId="2" borderId="12" xfId="0" applyNumberFormat="1" applyFont="1" applyFill="1" applyBorder="1" applyAlignment="1" applyProtection="1">
      <alignment horizontal="right" vertical="center" wrapText="1"/>
    </xf>
    <xf numFmtId="179" fontId="5" fillId="2" borderId="12" xfId="0" applyNumberFormat="1" applyFont="1" applyFill="1" applyBorder="1" applyAlignment="1">
      <alignment horizontal="right" vertical="center" wrapText="1"/>
      <protection locked="0"/>
    </xf>
    <xf numFmtId="178" fontId="5" fillId="2" borderId="12" xfId="0" applyNumberFormat="1" applyFont="1" applyFill="1" applyBorder="1" applyAlignment="1">
      <alignment horizontal="right" vertical="center" wrapText="1"/>
      <protection locked="0"/>
    </xf>
    <xf numFmtId="178" fontId="5" fillId="2" borderId="12" xfId="0" applyNumberFormat="1" applyFont="1" applyFill="1" applyBorder="1" applyAlignment="1" applyProtection="1">
      <alignment horizontal="right" vertical="center"/>
    </xf>
    <xf numFmtId="179" fontId="2" fillId="2" borderId="4" xfId="0" applyNumberFormat="1" applyFont="1" applyFill="1" applyBorder="1" applyAlignment="1" applyProtection="1">
      <alignment vertical="center"/>
    </xf>
    <xf numFmtId="0" fontId="3" fillId="2" borderId="19" xfId="0" applyFont="1" applyFill="1" applyBorder="1" applyAlignment="1" applyProtection="1">
      <alignment horizontal="center" vertical="center"/>
    </xf>
    <xf numFmtId="0" fontId="4" fillId="2" borderId="26" xfId="0" applyFont="1" applyFill="1" applyBorder="1" applyAlignment="1" applyProtection="1">
      <alignment horizontal="right" vertical="center"/>
    </xf>
    <xf numFmtId="0" fontId="21" fillId="2" borderId="12" xfId="0" applyFont="1" applyFill="1" applyBorder="1" applyAlignment="1" applyProtection="1">
      <alignment horizontal="center" vertical="center"/>
    </xf>
    <xf numFmtId="179" fontId="21" fillId="2" borderId="12" xfId="0" applyNumberFormat="1" applyFont="1" applyFill="1" applyBorder="1" applyAlignment="1" applyProtection="1">
      <alignment horizontal="center" vertical="center"/>
    </xf>
    <xf numFmtId="2" fontId="5" fillId="2" borderId="12" xfId="0" applyNumberFormat="1" applyFont="1" applyFill="1" applyBorder="1" applyAlignment="1" applyProtection="1">
      <alignment horizontal="right" vertical="center" wrapText="1"/>
    </xf>
    <xf numFmtId="0" fontId="5" fillId="2" borderId="12" xfId="0" applyNumberFormat="1" applyFont="1" applyFill="1" applyBorder="1" applyAlignment="1" applyProtection="1">
      <alignment horizontal="right" vertical="center" wrapText="1"/>
    </xf>
    <xf numFmtId="179" fontId="5" fillId="2" borderId="12" xfId="0" applyNumberFormat="1" applyFont="1" applyFill="1" applyBorder="1" applyAlignment="1" applyProtection="1">
      <alignment horizontal="right" vertical="center"/>
    </xf>
    <xf numFmtId="0" fontId="4" fillId="2" borderId="12" xfId="0" applyFont="1" applyFill="1" applyBorder="1" applyAlignment="1" applyProtection="1">
      <alignment horizontal="right" vertical="center"/>
    </xf>
    <xf numFmtId="0" fontId="22" fillId="2" borderId="12" xfId="0" applyFont="1" applyFill="1" applyBorder="1" applyAlignment="1" applyProtection="1">
      <alignment horizontal="center" vertical="center"/>
    </xf>
    <xf numFmtId="0" fontId="4" fillId="2" borderId="27" xfId="0" applyFont="1" applyFill="1" applyBorder="1" applyAlignment="1" applyProtection="1">
      <alignment vertical="center"/>
    </xf>
    <xf numFmtId="179" fontId="5" fillId="2" borderId="27" xfId="0" applyNumberFormat="1" applyFont="1" applyFill="1" applyBorder="1" applyAlignment="1" applyProtection="1">
      <alignment horizontal="right" vertical="center"/>
    </xf>
    <xf numFmtId="0" fontId="4" fillId="2" borderId="27" xfId="0" applyFont="1" applyFill="1" applyBorder="1" applyAlignment="1" applyProtection="1">
      <alignment horizontal="right" vertical="center"/>
    </xf>
    <xf numFmtId="179" fontId="5" fillId="2" borderId="7" xfId="0" applyNumberFormat="1" applyFont="1" applyFill="1" applyBorder="1" applyAlignment="1" applyProtection="1">
      <alignment horizontal="right" vertical="center"/>
    </xf>
    <xf numFmtId="0" fontId="4" fillId="2" borderId="7" xfId="0" applyFont="1" applyFill="1" applyBorder="1" applyAlignment="1" applyProtection="1">
      <alignment horizontal="right" vertical="center"/>
    </xf>
    <xf numFmtId="0" fontId="2" fillId="2" borderId="4" xfId="0" applyFont="1" applyFill="1" applyBorder="1" applyAlignment="1" applyProtection="1"/>
    <xf numFmtId="0" fontId="3" fillId="2" borderId="28" xfId="0" applyFont="1" applyFill="1" applyBorder="1" applyAlignment="1" applyProtection="1">
      <alignment horizontal="center" vertical="center"/>
    </xf>
    <xf numFmtId="4" fontId="5" fillId="2" borderId="12" xfId="0" applyNumberFormat="1" applyFont="1" applyFill="1" applyBorder="1" applyAlignment="1" applyProtection="1">
      <alignment horizontal="right" vertical="center" wrapText="1"/>
    </xf>
    <xf numFmtId="179" fontId="5" fillId="2" borderId="7" xfId="0" applyNumberFormat="1" applyFont="1" applyFill="1" applyBorder="1" applyAlignment="1" applyProtection="1">
      <alignment horizontal="right" vertical="center" wrapText="1"/>
    </xf>
    <xf numFmtId="0" fontId="4" fillId="2" borderId="7" xfId="0" applyFont="1" applyFill="1" applyBorder="1" applyAlignment="1" applyProtection="1">
      <alignment horizontal="right" vertical="center" wrapText="1"/>
    </xf>
    <xf numFmtId="179" fontId="4" fillId="2" borderId="12" xfId="0" applyNumberFormat="1" applyFont="1" applyFill="1" applyBorder="1" applyAlignment="1" applyProtection="1">
      <alignment horizontal="center" vertical="center"/>
    </xf>
    <xf numFmtId="3" fontId="23" fillId="0" borderId="0" xfId="0" applyNumberFormat="1" applyFont="1" applyFill="1" applyBorder="1" applyAlignment="1" applyProtection="1">
      <alignment horizontal="center" vertical="center"/>
    </xf>
    <xf numFmtId="3" fontId="13" fillId="0" borderId="12" xfId="0" applyNumberFormat="1" applyFont="1" applyFill="1" applyBorder="1" applyAlignment="1" applyProtection="1">
      <alignment horizontal="center" vertical="center"/>
    </xf>
    <xf numFmtId="181" fontId="9" fillId="2" borderId="12" xfId="0" applyNumberFormat="1" applyFont="1" applyFill="1" applyBorder="1" applyAlignment="1">
      <alignment horizontal="right" vertical="center" wrapText="1"/>
      <protection locked="0"/>
    </xf>
    <xf numFmtId="182" fontId="0" fillId="0" borderId="0" xfId="0" applyNumberFormat="1" applyFont="1">
      <alignment vertical="top"/>
      <protection locked="0"/>
    </xf>
    <xf numFmtId="182" fontId="2" fillId="2" borderId="4" xfId="0" applyNumberFormat="1" applyFont="1" applyFill="1" applyBorder="1" applyAlignment="1" applyProtection="1">
      <alignment vertical="center"/>
    </xf>
    <xf numFmtId="182" fontId="3" fillId="2" borderId="4" xfId="0" applyNumberFormat="1" applyFont="1" applyFill="1" applyBorder="1" applyAlignment="1" applyProtection="1">
      <alignment horizontal="center" vertical="center"/>
    </xf>
    <xf numFmtId="0" fontId="2" fillId="2" borderId="20" xfId="0" applyFont="1" applyFill="1" applyBorder="1" applyAlignment="1" applyProtection="1">
      <alignment horizontal="right" vertical="center"/>
    </xf>
    <xf numFmtId="182" fontId="2" fillId="2" borderId="20" xfId="0" applyNumberFormat="1" applyFont="1" applyFill="1" applyBorder="1" applyAlignment="1" applyProtection="1">
      <alignment horizontal="right" vertical="center"/>
    </xf>
    <xf numFmtId="182" fontId="15" fillId="2" borderId="12" xfId="0" applyNumberFormat="1" applyFont="1" applyFill="1" applyBorder="1" applyAlignment="1" applyProtection="1">
      <alignment horizontal="center" vertical="center"/>
    </xf>
    <xf numFmtId="182" fontId="5" fillId="2" borderId="12" xfId="0" applyNumberFormat="1" applyFont="1" applyFill="1" applyBorder="1" applyAlignment="1" applyProtection="1">
      <alignment horizontal="right" vertical="center" wrapText="1"/>
    </xf>
    <xf numFmtId="182" fontId="5" fillId="2" borderId="12" xfId="0" applyNumberFormat="1" applyFont="1" applyFill="1" applyBorder="1" applyAlignment="1">
      <alignment horizontal="right" vertical="center" wrapText="1"/>
      <protection locked="0"/>
    </xf>
    <xf numFmtId="182" fontId="5" fillId="2" borderId="7" xfId="0" applyNumberFormat="1" applyFont="1" applyFill="1" applyBorder="1" applyAlignment="1" applyProtection="1">
      <alignment horizontal="right" vertical="center" wrapText="1"/>
    </xf>
    <xf numFmtId="0" fontId="6" fillId="2" borderId="12" xfId="0" applyFont="1" applyFill="1" applyBorder="1" applyAlignment="1" applyProtection="1">
      <alignment horizontal="center" vertical="center"/>
    </xf>
    <xf numFmtId="0" fontId="1" fillId="2" borderId="0" xfId="0" applyFont="1" applyFill="1" applyProtection="1">
      <alignment vertical="top"/>
    </xf>
    <xf numFmtId="182" fontId="1" fillId="2" borderId="0" xfId="0" applyNumberFormat="1" applyFont="1" applyFill="1" applyProtection="1">
      <alignment vertical="top"/>
    </xf>
    <xf numFmtId="0" fontId="24" fillId="0" borderId="0" xfId="0" applyFont="1" applyAlignment="1" applyProtection="1">
      <alignment vertical="top" wrapText="1"/>
    </xf>
    <xf numFmtId="182" fontId="0" fillId="0" borderId="0" xfId="0" applyNumberFormat="1" applyFont="1" applyFill="1" applyProtection="1">
      <alignment vertical="top"/>
    </xf>
    <xf numFmtId="10" fontId="0" fillId="0" borderId="0" xfId="0" applyNumberFormat="1" applyFont="1" applyProtection="1">
      <alignment vertical="top"/>
    </xf>
    <xf numFmtId="49" fontId="2" fillId="2" borderId="4" xfId="0" applyNumberFormat="1" applyFont="1" applyFill="1" applyBorder="1" applyAlignment="1" applyProtection="1">
      <alignment horizontal="left" vertical="center"/>
    </xf>
    <xf numFmtId="49" fontId="2" fillId="2" borderId="4" xfId="0" applyNumberFormat="1" applyFont="1" applyFill="1" applyBorder="1" applyAlignment="1" applyProtection="1">
      <alignment vertical="center"/>
    </xf>
    <xf numFmtId="182" fontId="2" fillId="0" borderId="4" xfId="0" applyNumberFormat="1" applyFont="1" applyFill="1" applyBorder="1" applyAlignment="1" applyProtection="1">
      <alignment vertical="center"/>
    </xf>
    <xf numFmtId="10" fontId="2" fillId="2" borderId="4" xfId="0" applyNumberFormat="1" applyFont="1" applyFill="1" applyBorder="1" applyAlignment="1" applyProtection="1">
      <alignment horizontal="right" vertical="center"/>
    </xf>
    <xf numFmtId="182" fontId="3" fillId="0" borderId="4" xfId="0" applyNumberFormat="1" applyFont="1" applyFill="1" applyBorder="1" applyAlignment="1" applyProtection="1">
      <alignment horizontal="center" vertical="center"/>
    </xf>
    <xf numFmtId="10" fontId="3" fillId="2" borderId="4" xfId="0" applyNumberFormat="1" applyFont="1" applyFill="1" applyBorder="1" applyAlignment="1" applyProtection="1">
      <alignment horizontal="center" vertical="center"/>
    </xf>
    <xf numFmtId="182" fontId="4" fillId="2" borderId="20" xfId="0" applyNumberFormat="1" applyFont="1" applyFill="1" applyBorder="1" applyAlignment="1" applyProtection="1">
      <alignment horizontal="right" vertical="center"/>
    </xf>
    <xf numFmtId="182" fontId="4" fillId="0" borderId="20" xfId="0" applyNumberFormat="1" applyFont="1" applyFill="1" applyBorder="1" applyAlignment="1" applyProtection="1">
      <alignment horizontal="right" vertical="center"/>
    </xf>
    <xf numFmtId="10" fontId="4" fillId="2" borderId="20" xfId="0" applyNumberFormat="1" applyFont="1" applyFill="1" applyBorder="1" applyAlignment="1" applyProtection="1">
      <alignment horizontal="right" vertical="center"/>
    </xf>
    <xf numFmtId="182" fontId="15" fillId="0" borderId="12" xfId="0" applyNumberFormat="1" applyFont="1" applyFill="1" applyBorder="1" applyAlignment="1" applyProtection="1">
      <alignment horizontal="center" vertical="center"/>
    </xf>
    <xf numFmtId="10" fontId="15" fillId="2" borderId="12" xfId="0" applyNumberFormat="1" applyFont="1" applyFill="1" applyBorder="1" applyAlignment="1" applyProtection="1">
      <alignment horizontal="center" vertical="center"/>
    </xf>
    <xf numFmtId="182" fontId="5" fillId="0" borderId="12" xfId="0" applyNumberFormat="1" applyFont="1" applyFill="1" applyBorder="1" applyAlignment="1" applyProtection="1">
      <alignment horizontal="right" vertical="center" wrapText="1"/>
    </xf>
    <xf numFmtId="10" fontId="5" fillId="2" borderId="12" xfId="0" applyNumberFormat="1" applyFont="1" applyFill="1" applyBorder="1" applyAlignment="1" applyProtection="1">
      <alignment horizontal="right" vertical="center" wrapText="1"/>
    </xf>
    <xf numFmtId="178" fontId="0" fillId="0" borderId="0" xfId="0" applyNumberFormat="1" applyFont="1">
      <alignment vertical="top"/>
      <protection locked="0"/>
    </xf>
    <xf numFmtId="178" fontId="24" fillId="0" borderId="0" xfId="0" applyNumberFormat="1" applyFont="1" applyAlignment="1" applyProtection="1">
      <alignment vertical="top" wrapText="1"/>
    </xf>
    <xf numFmtId="179" fontId="0" fillId="0" borderId="0" xfId="0" applyNumberFormat="1" applyFont="1" applyFill="1">
      <alignment vertical="top"/>
      <protection locked="0"/>
    </xf>
    <xf numFmtId="179" fontId="2" fillId="0" borderId="4" xfId="0" applyNumberFormat="1" applyFont="1" applyFill="1" applyBorder="1" applyAlignment="1" applyProtection="1">
      <alignment vertical="center"/>
    </xf>
    <xf numFmtId="179" fontId="3" fillId="0" borderId="4" xfId="0" applyNumberFormat="1" applyFont="1" applyFill="1" applyBorder="1" applyAlignment="1" applyProtection="1">
      <alignment horizontal="center" vertical="center"/>
    </xf>
    <xf numFmtId="179" fontId="4" fillId="0" borderId="20" xfId="0" applyNumberFormat="1" applyFont="1" applyFill="1" applyBorder="1" applyAlignment="1" applyProtection="1">
      <alignment horizontal="right" vertical="center"/>
    </xf>
    <xf numFmtId="0" fontId="18" fillId="2" borderId="12" xfId="0" applyFont="1" applyFill="1" applyBorder="1" applyAlignment="1" applyProtection="1">
      <alignment horizontal="center" vertical="center"/>
    </xf>
    <xf numFmtId="179" fontId="18" fillId="2" borderId="12" xfId="0" applyNumberFormat="1" applyFont="1" applyFill="1" applyBorder="1" applyAlignment="1" applyProtection="1">
      <alignment horizontal="center" vertical="center"/>
    </xf>
    <xf numFmtId="179" fontId="18" fillId="0" borderId="12" xfId="0" applyNumberFormat="1" applyFont="1" applyFill="1" applyBorder="1" applyAlignment="1" applyProtection="1">
      <alignment horizontal="center" vertical="center"/>
    </xf>
    <xf numFmtId="10" fontId="18" fillId="2" borderId="12" xfId="0" applyNumberFormat="1" applyFont="1" applyFill="1" applyBorder="1" applyAlignment="1" applyProtection="1">
      <alignment horizontal="center" vertical="center"/>
    </xf>
    <xf numFmtId="179" fontId="5" fillId="0" borderId="12" xfId="0" applyNumberFormat="1" applyFont="1" applyFill="1" applyBorder="1" applyAlignment="1" applyProtection="1">
      <alignment horizontal="right" vertical="center" wrapText="1"/>
    </xf>
    <xf numFmtId="179" fontId="4" fillId="2" borderId="20" xfId="0" applyNumberFormat="1" applyFont="1" applyFill="1" applyBorder="1" applyAlignment="1" applyProtection="1">
      <alignment vertical="center"/>
    </xf>
    <xf numFmtId="177" fontId="5" fillId="2" borderId="12" xfId="0" applyNumberFormat="1" applyFont="1" applyFill="1" applyBorder="1" applyAlignment="1" applyProtection="1">
      <alignment horizontal="right" vertical="center" wrapText="1"/>
    </xf>
    <xf numFmtId="0" fontId="2" fillId="2" borderId="20" xfId="0" applyFont="1" applyFill="1" applyBorder="1" applyAlignment="1" applyProtection="1">
      <alignment vertical="center"/>
    </xf>
    <xf numFmtId="179" fontId="2" fillId="2" borderId="20" xfId="0" applyNumberFormat="1" applyFont="1" applyFill="1" applyBorder="1" applyAlignment="1" applyProtection="1">
      <alignment vertical="center"/>
    </xf>
    <xf numFmtId="0" fontId="25" fillId="0" borderId="0" xfId="0" applyFont="1" applyAlignment="1">
      <alignment horizontal="center" vertical="center"/>
      <protection locked="0"/>
    </xf>
    <xf numFmtId="179" fontId="25" fillId="0" borderId="0" xfId="0" applyNumberFormat="1" applyFont="1" applyFill="1" applyAlignment="1">
      <alignment horizontal="center" vertical="center"/>
      <protection locked="0"/>
    </xf>
    <xf numFmtId="0" fontId="25" fillId="0" borderId="29" xfId="0" applyFont="1" applyFill="1" applyBorder="1" applyAlignment="1">
      <alignment horizontal="center" vertical="center"/>
      <protection locked="0"/>
    </xf>
    <xf numFmtId="0" fontId="4" fillId="2" borderId="30" xfId="0" applyFont="1" applyFill="1" applyBorder="1" applyAlignment="1" applyProtection="1">
      <alignment horizontal="right" vertical="center"/>
    </xf>
    <xf numFmtId="179" fontId="4" fillId="2" borderId="30" xfId="0" applyNumberFormat="1" applyFont="1" applyFill="1" applyBorder="1" applyAlignment="1" applyProtection="1">
      <alignment horizontal="right" vertical="center"/>
    </xf>
    <xf numFmtId="0" fontId="15" fillId="2" borderId="7" xfId="0" applyFont="1" applyFill="1" applyBorder="1" applyAlignment="1" applyProtection="1">
      <alignment vertical="center"/>
    </xf>
    <xf numFmtId="0" fontId="0" fillId="0" borderId="0" xfId="0" applyFont="1" applyAlignment="1">
      <alignment vertical="top"/>
      <protection locked="0"/>
    </xf>
    <xf numFmtId="0" fontId="26" fillId="0" borderId="0" xfId="0" applyFont="1" applyFill="1" applyAlignment="1" applyProtection="1">
      <alignment horizontal="center" vertical="center"/>
    </xf>
    <xf numFmtId="0" fontId="0" fillId="0" borderId="12" xfId="0" applyFont="1" applyBorder="1" applyAlignment="1">
      <alignment horizontal="center" vertical="center"/>
      <protection locked="0"/>
    </xf>
    <xf numFmtId="0" fontId="27" fillId="0" borderId="12" xfId="10" applyFont="1" applyFill="1" applyBorder="1" applyAlignment="1" applyProtection="1">
      <alignment horizontal="left" vertical="center"/>
    </xf>
    <xf numFmtId="0" fontId="0" fillId="0" borderId="0" xfId="0" applyFont="1" applyFill="1" applyAlignment="1">
      <alignment vertical="top"/>
      <protection locked="0"/>
    </xf>
    <xf numFmtId="0" fontId="28" fillId="0" borderId="12" xfId="10" applyFill="1" applyBorder="1" applyAlignment="1" applyProtection="1">
      <alignment horizontal="left" vertical="center"/>
    </xf>
    <xf numFmtId="0" fontId="28" fillId="4" borderId="12" xfId="10" applyFill="1" applyBorder="1" applyAlignment="1" applyProtection="1">
      <alignment horizontal="left" vertical="center"/>
    </xf>
    <xf numFmtId="0" fontId="28" fillId="0" borderId="12" xfId="10" applyBorder="1" applyAlignment="1" applyProtection="1">
      <alignment horizontal="left" vertical="center"/>
      <protection locked="0"/>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2015年社会保险基金收入决算表" xfId="49"/>
    <cellStyle name="Normal"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0.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F24"/>
  <sheetViews>
    <sheetView tabSelected="1" workbookViewId="0">
      <selection activeCell="B5" sqref="B5"/>
    </sheetView>
  </sheetViews>
  <sheetFormatPr defaultColWidth="9" defaultRowHeight="14" outlineLevelCol="5"/>
  <cols>
    <col min="1" max="1" width="3.37272727272727" customWidth="1"/>
    <col min="2" max="2" width="107.627272727273" customWidth="1"/>
    <col min="3" max="6" width="9" style="170"/>
  </cols>
  <sheetData>
    <row r="2" ht="25.5" spans="1:2">
      <c r="A2" s="171" t="s">
        <v>0</v>
      </c>
      <c r="B2" s="171"/>
    </row>
    <row r="3" ht="23" customHeight="1" spans="1:6">
      <c r="A3" s="172">
        <v>1</v>
      </c>
      <c r="B3" s="173" t="s">
        <v>1</v>
      </c>
      <c r="C3" s="174"/>
      <c r="D3" s="174"/>
      <c r="E3" s="174"/>
      <c r="F3" s="174"/>
    </row>
    <row r="4" ht="23" customHeight="1" spans="1:6">
      <c r="A4" s="172">
        <v>2</v>
      </c>
      <c r="B4" s="173" t="s">
        <v>2</v>
      </c>
      <c r="C4" s="174"/>
      <c r="D4" s="174"/>
      <c r="E4" s="174"/>
      <c r="F4" s="174"/>
    </row>
    <row r="5" ht="23" customHeight="1" spans="1:6">
      <c r="A5" s="172">
        <v>3</v>
      </c>
      <c r="B5" s="173" t="s">
        <v>3</v>
      </c>
      <c r="C5" s="174"/>
      <c r="D5" s="174"/>
      <c r="E5" s="174"/>
      <c r="F5" s="174"/>
    </row>
    <row r="6" ht="23" customHeight="1" spans="1:6">
      <c r="A6" s="172">
        <v>4</v>
      </c>
      <c r="B6" s="175" t="s">
        <v>4</v>
      </c>
      <c r="C6" s="174"/>
      <c r="D6" s="174"/>
      <c r="E6" s="174"/>
      <c r="F6" s="174"/>
    </row>
    <row r="7" ht="23" customHeight="1" spans="1:6">
      <c r="A7" s="172">
        <v>5</v>
      </c>
      <c r="B7" s="176" t="s">
        <v>5</v>
      </c>
      <c r="C7" s="174"/>
      <c r="D7" s="174"/>
      <c r="E7" s="174"/>
      <c r="F7" s="174"/>
    </row>
    <row r="8" ht="23" customHeight="1" spans="1:6">
      <c r="A8" s="172">
        <v>6</v>
      </c>
      <c r="B8" s="176" t="s">
        <v>6</v>
      </c>
      <c r="C8" s="174"/>
      <c r="D8" s="174"/>
      <c r="E8" s="174"/>
      <c r="F8" s="174"/>
    </row>
    <row r="9" ht="23" customHeight="1" spans="1:6">
      <c r="A9" s="172">
        <v>7</v>
      </c>
      <c r="B9" s="176" t="s">
        <v>7</v>
      </c>
      <c r="C9" s="174"/>
      <c r="D9" s="174"/>
      <c r="E9" s="174"/>
      <c r="F9" s="174"/>
    </row>
    <row r="10" ht="23" customHeight="1" spans="1:6">
      <c r="A10" s="172">
        <v>8</v>
      </c>
      <c r="B10" s="173" t="s">
        <v>8</v>
      </c>
      <c r="C10" s="174"/>
      <c r="D10" s="174"/>
      <c r="E10" s="174"/>
      <c r="F10" s="174"/>
    </row>
    <row r="11" ht="23" customHeight="1" spans="1:6">
      <c r="A11" s="172">
        <v>9</v>
      </c>
      <c r="B11" s="175" t="s">
        <v>9</v>
      </c>
      <c r="C11" s="174"/>
      <c r="D11" s="174"/>
      <c r="E11" s="174"/>
      <c r="F11" s="174"/>
    </row>
    <row r="12" ht="23" customHeight="1" spans="1:6">
      <c r="A12" s="172">
        <v>10</v>
      </c>
      <c r="B12" s="175" t="s">
        <v>10</v>
      </c>
      <c r="C12" s="174"/>
      <c r="D12" s="174"/>
      <c r="E12" s="174"/>
      <c r="F12" s="174"/>
    </row>
    <row r="13" ht="23" customHeight="1" spans="1:6">
      <c r="A13" s="172">
        <v>11</v>
      </c>
      <c r="B13" s="175" t="s">
        <v>11</v>
      </c>
      <c r="C13" s="174"/>
      <c r="D13" s="174"/>
      <c r="E13" s="174"/>
      <c r="F13" s="174"/>
    </row>
    <row r="14" ht="23" customHeight="1" spans="1:6">
      <c r="A14" s="172">
        <v>12</v>
      </c>
      <c r="B14" s="175" t="s">
        <v>12</v>
      </c>
      <c r="C14" s="174"/>
      <c r="D14" s="174"/>
      <c r="E14" s="174"/>
      <c r="F14" s="174"/>
    </row>
    <row r="15" ht="23" customHeight="1" spans="1:6">
      <c r="A15" s="172">
        <v>13</v>
      </c>
      <c r="B15" s="175" t="s">
        <v>13</v>
      </c>
      <c r="C15" s="174"/>
      <c r="D15" s="174"/>
      <c r="E15" s="174"/>
      <c r="F15" s="174"/>
    </row>
    <row r="16" ht="23" customHeight="1" spans="1:6">
      <c r="A16" s="172">
        <v>14</v>
      </c>
      <c r="B16" s="175" t="s">
        <v>14</v>
      </c>
      <c r="C16" s="174"/>
      <c r="D16" s="174"/>
      <c r="E16" s="174"/>
      <c r="F16" s="174"/>
    </row>
    <row r="17" ht="23" customHeight="1" spans="1:6">
      <c r="A17" s="172">
        <v>15</v>
      </c>
      <c r="B17" s="175" t="s">
        <v>15</v>
      </c>
      <c r="C17" s="174"/>
      <c r="D17" s="174"/>
      <c r="E17" s="174"/>
      <c r="F17" s="174"/>
    </row>
    <row r="18" ht="23" customHeight="1" spans="1:6">
      <c r="A18" s="172">
        <v>16</v>
      </c>
      <c r="B18" s="175" t="s">
        <v>16</v>
      </c>
      <c r="C18" s="174"/>
      <c r="D18" s="174"/>
      <c r="E18" s="174"/>
      <c r="F18" s="174"/>
    </row>
    <row r="19" ht="23" customHeight="1" spans="1:6">
      <c r="A19" s="172">
        <v>17</v>
      </c>
      <c r="B19" s="175" t="s">
        <v>17</v>
      </c>
      <c r="C19" s="174"/>
      <c r="D19" s="174"/>
      <c r="E19" s="174"/>
      <c r="F19" s="174"/>
    </row>
    <row r="20" ht="23" customHeight="1" spans="1:6">
      <c r="A20" s="172">
        <v>18</v>
      </c>
      <c r="B20" s="175" t="s">
        <v>18</v>
      </c>
      <c r="C20" s="174"/>
      <c r="D20" s="174"/>
      <c r="E20" s="174"/>
      <c r="F20" s="174"/>
    </row>
    <row r="21" ht="23" customHeight="1" spans="1:2">
      <c r="A21" s="172">
        <v>19</v>
      </c>
      <c r="B21" s="177" t="s">
        <v>19</v>
      </c>
    </row>
    <row r="22" ht="23" customHeight="1"/>
    <row r="23" ht="23" customHeight="1"/>
    <row r="24" ht="23" customHeight="1"/>
  </sheetData>
  <mergeCells count="1">
    <mergeCell ref="A2:B2"/>
  </mergeCells>
  <hyperlinks>
    <hyperlink ref="B3" location="'2023年一般公共预算收入表'!A1" display="大同市云冈区2023年一般公共预算收入表"/>
    <hyperlink ref="B4" location="'2023年一般公共预算支出表'!A1" display="大同市云冈区2023年一般公共预算支出表"/>
    <hyperlink ref="B5" location="'2023年一般公共预算本级支出表'!A1" display="大同市云冈区本级2023年一般公共预算支出表"/>
    <hyperlink ref="B6" location="'2023年一般公共预算本级基本支出表'!A1" display="大同市云冈区本级2023年一般公共预算基本支出表"/>
    <hyperlink ref="B7" location="'2023年一般公共预算税收返还和转移性支付表'!A1" display="大同市云冈区2023年一般公共预算税收返还和转移支付表"/>
    <hyperlink ref="B8" location="'2023年度大同云冈区政府一般债务限额和余额情况预算表'!A1" display="2023年度大同云冈区政府一般债务限额和余额情况预算表"/>
    <hyperlink ref="B9" location="'2023年一般公共预算支出“三公”经费预算表'!A1" display="2023年一般公共预算支出“三公”经费预算表"/>
    <hyperlink ref="B10" location="'2023年政府性基金预算收入表'!A1" display="大同市云冈区2023年政府性基金收入表"/>
    <hyperlink ref="B11" location="'2023年政府性基金预算支出表'!A1" display="大同市云冈区2023年政府性基金支出表"/>
    <hyperlink ref="B12" location="'2023年本级政府性基金预算支出表'!A1" display="大同市云冈区2023年本级政府性基金预算支出表"/>
    <hyperlink ref="B13" location="'2023年政府性基金转移支付表'!A1" display="大同市云冈区2023年政府性基金转移支付表"/>
    <hyperlink ref="B14" location="'2023年政府基金专项债务限额和余额情况预算表'!A1" display="2023年大同云冈区政府基金专项债务限额和余额情况预算表"/>
    <hyperlink ref="B15" location="'2023年国有资本经营预算收入表'!A1" display="大同市云冈区2023年国有资本经营预算收入表"/>
    <hyperlink ref="B16" location="'2023年国有资本经营预算支出表'!A1" display="大同市云冈区2023年国有资本经营预算支出表"/>
    <hyperlink ref="B17" location="'2023年本级国有资本经营预算支出表'!A1" display="2023年云冈区本级国有资本经营预算支出表"/>
    <hyperlink ref="B18" location="'2023年社会保险基金收入预算表'!A1" display="大同市云冈区2023年社会保险基金收入预算表"/>
    <hyperlink ref="B19" location="'2023年社会保险基金支出预算表'!A1" display="大同市云冈区2023年社会保险基金支出预算表"/>
    <hyperlink ref="B20" location="'2023年云冈区地方政府债务情况表'!A1" display="2023年云冈区地方政府债务情况表"/>
    <hyperlink ref="B21" location="'2023年一般公共预算支出经济分类表'!A1" display="2023年一般公共预算支出经济分类表"/>
  </hyperlink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F31"/>
  <sheetViews>
    <sheetView zoomScale="120" zoomScaleNormal="120" workbookViewId="0">
      <selection activeCell="A1" sqref="A1:D1"/>
    </sheetView>
  </sheetViews>
  <sheetFormatPr defaultColWidth="13.7545454545455" defaultRowHeight="24" customHeight="1" outlineLevelCol="5"/>
  <cols>
    <col min="1" max="1" width="26.2545454545455" customWidth="1"/>
    <col min="2" max="2" width="21.2545454545455" style="64" customWidth="1"/>
    <col min="3" max="3" width="19.3727272727273" style="64" customWidth="1"/>
    <col min="4" max="4" width="24.8727272727273" customWidth="1"/>
  </cols>
  <sheetData>
    <row r="1" ht="18.75" customHeight="1" spans="1:4">
      <c r="A1" s="162" t="s">
        <v>20</v>
      </c>
      <c r="B1" s="163"/>
      <c r="C1" s="163"/>
      <c r="D1" s="162"/>
    </row>
    <row r="2" ht="27" customHeight="1" spans="1:4">
      <c r="A2" s="164" t="s">
        <v>1</v>
      </c>
      <c r="B2" s="165"/>
      <c r="C2" s="165"/>
      <c r="D2" s="166"/>
    </row>
    <row r="3" ht="18.75" customHeight="1" spans="1:4">
      <c r="A3" s="167" t="s">
        <v>21</v>
      </c>
      <c r="B3" s="168"/>
      <c r="C3" s="168"/>
      <c r="D3" s="167"/>
    </row>
    <row r="4" s="87" customFormat="1" ht="18.75" customHeight="1" spans="1:4">
      <c r="A4" s="100" t="s">
        <v>22</v>
      </c>
      <c r="B4" s="101" t="s">
        <v>23</v>
      </c>
      <c r="C4" s="101" t="s">
        <v>24</v>
      </c>
      <c r="D4" s="100" t="s">
        <v>25</v>
      </c>
    </row>
    <row r="5" ht="18.75" customHeight="1" spans="1:4">
      <c r="A5" s="61" t="s">
        <v>26</v>
      </c>
      <c r="B5" s="58">
        <v>138421</v>
      </c>
      <c r="C5" s="58">
        <v>175720</v>
      </c>
      <c r="D5" s="102">
        <v>126.946055873025</v>
      </c>
    </row>
    <row r="6" ht="18.75" customHeight="1" spans="1:4">
      <c r="A6" s="61" t="s">
        <v>27</v>
      </c>
      <c r="B6" s="58">
        <v>37510</v>
      </c>
      <c r="C6" s="58">
        <v>41170</v>
      </c>
      <c r="D6" s="102">
        <v>109.757398027193</v>
      </c>
    </row>
    <row r="7" ht="18.75" customHeight="1" spans="1:4">
      <c r="A7" s="61" t="s">
        <v>28</v>
      </c>
      <c r="B7" s="58">
        <v>16636</v>
      </c>
      <c r="C7" s="58">
        <v>27454</v>
      </c>
      <c r="D7" s="102">
        <v>165.027650877615</v>
      </c>
    </row>
    <row r="8" ht="18.75" customHeight="1" spans="1:4">
      <c r="A8" s="61" t="s">
        <v>29</v>
      </c>
      <c r="B8" s="58"/>
      <c r="C8" s="58"/>
      <c r="D8" s="102"/>
    </row>
    <row r="9" ht="18.75" customHeight="1" spans="1:4">
      <c r="A9" s="61" t="s">
        <v>30</v>
      </c>
      <c r="B9" s="58">
        <v>1736</v>
      </c>
      <c r="C9" s="58">
        <v>1379</v>
      </c>
      <c r="D9" s="102">
        <v>79.4354838709677</v>
      </c>
    </row>
    <row r="10" ht="18.75" customHeight="1" spans="1:4">
      <c r="A10" s="61" t="s">
        <v>31</v>
      </c>
      <c r="B10" s="58">
        <v>62434</v>
      </c>
      <c r="C10" s="58">
        <v>87058</v>
      </c>
      <c r="D10" s="102">
        <v>139.440048691418</v>
      </c>
    </row>
    <row r="11" ht="18.75" customHeight="1" spans="1:4">
      <c r="A11" s="61" t="s">
        <v>32</v>
      </c>
      <c r="B11" s="58">
        <v>5908</v>
      </c>
      <c r="C11" s="58">
        <v>8105</v>
      </c>
      <c r="D11" s="102">
        <v>137.186865267434</v>
      </c>
    </row>
    <row r="12" ht="18.75" customHeight="1" spans="1:4">
      <c r="A12" s="61" t="s">
        <v>33</v>
      </c>
      <c r="B12" s="58">
        <v>2017</v>
      </c>
      <c r="C12" s="58">
        <v>2676</v>
      </c>
      <c r="D12" s="102">
        <v>132.672285572633</v>
      </c>
    </row>
    <row r="13" ht="18.75" customHeight="1" spans="1:4">
      <c r="A13" s="61" t="s">
        <v>34</v>
      </c>
      <c r="B13" s="58">
        <v>2095</v>
      </c>
      <c r="C13" s="58">
        <v>3660</v>
      </c>
      <c r="D13" s="102">
        <v>174.701670644391</v>
      </c>
    </row>
    <row r="14" ht="18.75" customHeight="1" spans="1:4">
      <c r="A14" s="61" t="s">
        <v>35</v>
      </c>
      <c r="B14" s="58">
        <v>2070</v>
      </c>
      <c r="C14" s="58">
        <v>2533</v>
      </c>
      <c r="D14" s="102">
        <v>122.367149758454</v>
      </c>
    </row>
    <row r="15" ht="18.75" customHeight="1" spans="1:4">
      <c r="A15" s="61" t="s">
        <v>36</v>
      </c>
      <c r="B15" s="58">
        <v>1343</v>
      </c>
      <c r="C15" s="58">
        <v>311</v>
      </c>
      <c r="D15" s="102">
        <v>23.1571109456441</v>
      </c>
    </row>
    <row r="16" ht="18.75" customHeight="1" spans="1:4">
      <c r="A16" s="61" t="s">
        <v>37</v>
      </c>
      <c r="B16" s="58">
        <v>391</v>
      </c>
      <c r="C16" s="58">
        <v>403</v>
      </c>
      <c r="D16" s="102">
        <v>103.06905370844</v>
      </c>
    </row>
    <row r="17" ht="18.75" customHeight="1" spans="1:4">
      <c r="A17" s="61" t="s">
        <v>38</v>
      </c>
      <c r="B17" s="58">
        <v>5337</v>
      </c>
      <c r="C17" s="58">
        <v>2</v>
      </c>
      <c r="D17" s="102">
        <v>0.037474236462432</v>
      </c>
    </row>
    <row r="18" ht="18.75" customHeight="1" spans="1:4">
      <c r="A18" s="61" t="s">
        <v>39</v>
      </c>
      <c r="B18" s="58">
        <v>464</v>
      </c>
      <c r="C18" s="58">
        <v>487</v>
      </c>
      <c r="D18" s="102">
        <v>104.956896551724</v>
      </c>
    </row>
    <row r="19" ht="18.75" customHeight="1" spans="1:4">
      <c r="A19" s="61" t="s">
        <v>40</v>
      </c>
      <c r="B19" s="58"/>
      <c r="C19" s="58"/>
      <c r="D19" s="102"/>
    </row>
    <row r="20" ht="18.75" customHeight="1" spans="1:4">
      <c r="A20" s="61" t="s">
        <v>41</v>
      </c>
      <c r="B20" s="58">
        <v>466</v>
      </c>
      <c r="C20" s="58">
        <v>482</v>
      </c>
      <c r="D20" s="102">
        <v>103.43347639485</v>
      </c>
    </row>
    <row r="21" ht="18.75" customHeight="1" spans="1:4">
      <c r="A21" s="61" t="s">
        <v>42</v>
      </c>
      <c r="B21" s="58">
        <v>14</v>
      </c>
      <c r="C21" s="58"/>
      <c r="D21" s="102"/>
    </row>
    <row r="22" ht="18.75" customHeight="1" spans="1:4">
      <c r="A22" s="61" t="s">
        <v>43</v>
      </c>
      <c r="B22" s="58">
        <v>31005</v>
      </c>
      <c r="C22" s="58">
        <v>30555</v>
      </c>
      <c r="D22" s="102">
        <v>98.5486211901306</v>
      </c>
    </row>
    <row r="23" ht="18.75" customHeight="1" spans="1:4">
      <c r="A23" s="61" t="s">
        <v>44</v>
      </c>
      <c r="B23" s="58">
        <v>19440</v>
      </c>
      <c r="C23" s="58">
        <v>27119</v>
      </c>
      <c r="D23" s="102">
        <v>139.501028806584</v>
      </c>
    </row>
    <row r="24" ht="18.75" customHeight="1" spans="1:4">
      <c r="A24" s="61" t="s">
        <v>45</v>
      </c>
      <c r="B24" s="58">
        <v>2350</v>
      </c>
      <c r="C24" s="58">
        <v>264</v>
      </c>
      <c r="D24" s="102">
        <v>11.2340425531915</v>
      </c>
    </row>
    <row r="25" ht="18.75" customHeight="1" spans="1:4">
      <c r="A25" s="61" t="s">
        <v>46</v>
      </c>
      <c r="B25" s="58">
        <v>2353</v>
      </c>
      <c r="C25" s="58">
        <v>236</v>
      </c>
      <c r="D25" s="102">
        <v>10.0297492562686</v>
      </c>
    </row>
    <row r="26" ht="18.75" customHeight="1" spans="1:4">
      <c r="A26" s="61" t="s">
        <v>47</v>
      </c>
      <c r="B26" s="58">
        <v>1000</v>
      </c>
      <c r="C26" s="58"/>
      <c r="D26" s="102"/>
    </row>
    <row r="27" ht="18.75" customHeight="1" spans="1:4">
      <c r="A27" s="61" t="s">
        <v>48</v>
      </c>
      <c r="B27" s="58">
        <v>5467</v>
      </c>
      <c r="C27" s="58">
        <v>2925</v>
      </c>
      <c r="D27" s="102">
        <v>53.502835192976</v>
      </c>
    </row>
    <row r="28" ht="18.75" customHeight="1" spans="1:4">
      <c r="A28" s="61" t="s">
        <v>49</v>
      </c>
      <c r="B28" s="58">
        <v>50</v>
      </c>
      <c r="C28" s="58"/>
      <c r="D28" s="102"/>
    </row>
    <row r="29" ht="18.75" customHeight="1" spans="1:4">
      <c r="A29" s="61" t="s">
        <v>50</v>
      </c>
      <c r="B29" s="58"/>
      <c r="C29" s="58"/>
      <c r="D29" s="102"/>
    </row>
    <row r="30" ht="18.75" customHeight="1" spans="1:4">
      <c r="A30" s="61" t="s">
        <v>51</v>
      </c>
      <c r="B30" s="58">
        <v>345</v>
      </c>
      <c r="C30" s="58">
        <v>11</v>
      </c>
      <c r="D30" s="102">
        <v>3.18840579710145</v>
      </c>
    </row>
    <row r="31" ht="18.75" customHeight="1" spans="1:6">
      <c r="A31" s="55" t="s">
        <v>52</v>
      </c>
      <c r="B31" s="58">
        <v>169426</v>
      </c>
      <c r="C31" s="58">
        <v>206275</v>
      </c>
      <c r="D31" s="102">
        <v>121.74931828645</v>
      </c>
      <c r="F31" s="169"/>
    </row>
  </sheetData>
  <mergeCells count="3">
    <mergeCell ref="A1:D1"/>
    <mergeCell ref="A2:D2"/>
    <mergeCell ref="A3:D3"/>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314"/>
  <sheetViews>
    <sheetView zoomScale="120" zoomScaleNormal="120" workbookViewId="0">
      <selection activeCell="A1" sqref="A1"/>
    </sheetView>
  </sheetViews>
  <sheetFormatPr defaultColWidth="13.7545454545455" defaultRowHeight="24" customHeight="1" outlineLevelCol="3"/>
  <cols>
    <col min="1" max="1" width="37.1272727272727" customWidth="1"/>
    <col min="2" max="3" width="14.3727272727273" style="64" customWidth="1"/>
    <col min="4" max="4" width="20" customWidth="1"/>
  </cols>
  <sheetData>
    <row r="1" ht="18.75" customHeight="1" spans="1:4">
      <c r="A1" s="88" t="s">
        <v>53</v>
      </c>
      <c r="B1" s="97"/>
      <c r="C1" s="97"/>
      <c r="D1" s="88"/>
    </row>
    <row r="2" ht="18.75" customHeight="1" spans="1:4">
      <c r="A2" s="51" t="s">
        <v>2</v>
      </c>
      <c r="B2" s="52"/>
      <c r="C2" s="52"/>
      <c r="D2" s="113"/>
    </row>
    <row r="3" ht="18.75" customHeight="1" spans="1:4">
      <c r="A3" s="53"/>
      <c r="B3" s="160"/>
      <c r="C3" s="160"/>
      <c r="D3" s="92" t="s">
        <v>21</v>
      </c>
    </row>
    <row r="4" s="87" customFormat="1" ht="18.75" customHeight="1" spans="1:4">
      <c r="A4" s="100" t="s">
        <v>22</v>
      </c>
      <c r="B4" s="101" t="s">
        <v>23</v>
      </c>
      <c r="C4" s="101" t="s">
        <v>24</v>
      </c>
      <c r="D4" s="100" t="s">
        <v>25</v>
      </c>
    </row>
    <row r="5" ht="18.75" customHeight="1" spans="1:4">
      <c r="A5" s="61" t="s">
        <v>54</v>
      </c>
      <c r="B5" s="58">
        <v>41966</v>
      </c>
      <c r="C5" s="58">
        <v>62564</v>
      </c>
      <c r="D5" s="161">
        <v>149.082590668637</v>
      </c>
    </row>
    <row r="6" ht="18.75" customHeight="1" spans="1:4">
      <c r="A6" s="61" t="s">
        <v>55</v>
      </c>
      <c r="B6" s="58">
        <v>1075</v>
      </c>
      <c r="C6" s="58">
        <v>1160</v>
      </c>
      <c r="D6" s="161">
        <v>107.906976744186</v>
      </c>
    </row>
    <row r="7" ht="18.75" customHeight="1" spans="1:4">
      <c r="A7" s="61" t="s">
        <v>56</v>
      </c>
      <c r="B7" s="94">
        <v>951</v>
      </c>
      <c r="C7" s="58">
        <v>884</v>
      </c>
      <c r="D7" s="161">
        <v>92.9547844374343</v>
      </c>
    </row>
    <row r="8" ht="18.75" customHeight="1" spans="1:4">
      <c r="A8" s="61" t="s">
        <v>57</v>
      </c>
      <c r="B8" s="94"/>
      <c r="C8" s="58">
        <v>4</v>
      </c>
      <c r="D8" s="161"/>
    </row>
    <row r="9" ht="18.75" customHeight="1" spans="1:4">
      <c r="A9" s="61" t="s">
        <v>58</v>
      </c>
      <c r="B9" s="94"/>
      <c r="C9" s="58"/>
      <c r="D9" s="161"/>
    </row>
    <row r="10" ht="18.75" customHeight="1" spans="1:4">
      <c r="A10" s="61" t="s">
        <v>59</v>
      </c>
      <c r="B10" s="94">
        <v>70</v>
      </c>
      <c r="C10" s="58">
        <v>117</v>
      </c>
      <c r="D10" s="161">
        <v>167.142857142857</v>
      </c>
    </row>
    <row r="11" ht="18.75" customHeight="1" spans="1:4">
      <c r="A11" s="61" t="s">
        <v>60</v>
      </c>
      <c r="B11" s="94"/>
      <c r="C11" s="58"/>
      <c r="D11" s="161"/>
    </row>
    <row r="12" ht="18.75" customHeight="1" spans="1:4">
      <c r="A12" s="61" t="s">
        <v>61</v>
      </c>
      <c r="B12" s="94"/>
      <c r="C12" s="58"/>
      <c r="D12" s="161"/>
    </row>
    <row r="13" ht="18.75" customHeight="1" spans="1:4">
      <c r="A13" s="61" t="s">
        <v>62</v>
      </c>
      <c r="B13" s="94"/>
      <c r="C13" s="58"/>
      <c r="D13" s="161"/>
    </row>
    <row r="14" ht="18.75" customHeight="1" spans="1:4">
      <c r="A14" s="61" t="s">
        <v>63</v>
      </c>
      <c r="B14" s="94">
        <v>39</v>
      </c>
      <c r="C14" s="58">
        <v>154</v>
      </c>
      <c r="D14" s="161">
        <v>394.871794871795</v>
      </c>
    </row>
    <row r="15" ht="18.75" customHeight="1" spans="1:4">
      <c r="A15" s="61" t="s">
        <v>64</v>
      </c>
      <c r="B15" s="94"/>
      <c r="C15" s="58"/>
      <c r="D15" s="161"/>
    </row>
    <row r="16" ht="18.75" customHeight="1" spans="1:4">
      <c r="A16" s="61" t="s">
        <v>65</v>
      </c>
      <c r="B16" s="94"/>
      <c r="C16" s="58">
        <v>1</v>
      </c>
      <c r="D16" s="161"/>
    </row>
    <row r="17" ht="18.75" customHeight="1" spans="1:4">
      <c r="A17" s="61" t="s">
        <v>66</v>
      </c>
      <c r="B17" s="94">
        <v>15</v>
      </c>
      <c r="C17" s="58"/>
      <c r="D17" s="161"/>
    </row>
    <row r="18" ht="18.75" customHeight="1" spans="1:4">
      <c r="A18" s="61" t="s">
        <v>67</v>
      </c>
      <c r="B18" s="58">
        <v>456</v>
      </c>
      <c r="C18" s="58">
        <v>639</v>
      </c>
      <c r="D18" s="161">
        <v>140.131578947368</v>
      </c>
    </row>
    <row r="19" ht="18.75" customHeight="1" spans="1:4">
      <c r="A19" s="61" t="s">
        <v>56</v>
      </c>
      <c r="B19" s="94">
        <v>456</v>
      </c>
      <c r="C19" s="58">
        <v>639</v>
      </c>
      <c r="D19" s="161">
        <v>140.131578947368</v>
      </c>
    </row>
    <row r="20" ht="18.75" customHeight="1" spans="1:4">
      <c r="A20" s="61" t="s">
        <v>57</v>
      </c>
      <c r="B20" s="94"/>
      <c r="C20" s="58"/>
      <c r="D20" s="161"/>
    </row>
    <row r="21" ht="18.75" customHeight="1" spans="1:4">
      <c r="A21" s="61" t="s">
        <v>58</v>
      </c>
      <c r="B21" s="94"/>
      <c r="C21" s="58"/>
      <c r="D21" s="161"/>
    </row>
    <row r="22" ht="18.75" customHeight="1" spans="1:4">
      <c r="A22" s="61" t="s">
        <v>68</v>
      </c>
      <c r="B22" s="94"/>
      <c r="C22" s="58"/>
      <c r="D22" s="161"/>
    </row>
    <row r="23" ht="18.75" customHeight="1" spans="1:4">
      <c r="A23" s="61" t="s">
        <v>69</v>
      </c>
      <c r="B23" s="94"/>
      <c r="C23" s="58"/>
      <c r="D23" s="161"/>
    </row>
    <row r="24" ht="18.75" customHeight="1" spans="1:4">
      <c r="A24" s="61" t="s">
        <v>70</v>
      </c>
      <c r="B24" s="94"/>
      <c r="C24" s="58"/>
      <c r="D24" s="161"/>
    </row>
    <row r="25" ht="18.75" customHeight="1" spans="1:4">
      <c r="A25" s="61" t="s">
        <v>65</v>
      </c>
      <c r="B25" s="94"/>
      <c r="C25" s="58"/>
      <c r="D25" s="161"/>
    </row>
    <row r="26" ht="18.75" customHeight="1" spans="1:4">
      <c r="A26" s="61" t="s">
        <v>71</v>
      </c>
      <c r="B26" s="94"/>
      <c r="C26" s="58"/>
      <c r="D26" s="161"/>
    </row>
    <row r="27" ht="18.75" customHeight="1" spans="1:4">
      <c r="A27" s="61" t="s">
        <v>72</v>
      </c>
      <c r="B27" s="58">
        <v>16869</v>
      </c>
      <c r="C27" s="58">
        <v>30546</v>
      </c>
      <c r="D27" s="161">
        <v>181.07771652143</v>
      </c>
    </row>
    <row r="28" ht="18.75" customHeight="1" spans="1:4">
      <c r="A28" s="61" t="s">
        <v>56</v>
      </c>
      <c r="B28" s="94">
        <v>10121</v>
      </c>
      <c r="C28" s="58">
        <v>19823</v>
      </c>
      <c r="D28" s="161">
        <v>195.860092876198</v>
      </c>
    </row>
    <row r="29" ht="18.75" customHeight="1" spans="1:4">
      <c r="A29" s="61" t="s">
        <v>57</v>
      </c>
      <c r="B29" s="94">
        <v>1</v>
      </c>
      <c r="C29" s="58"/>
      <c r="D29" s="161"/>
    </row>
    <row r="30" ht="18.75" customHeight="1" spans="1:4">
      <c r="A30" s="61" t="s">
        <v>58</v>
      </c>
      <c r="B30" s="94">
        <v>3385</v>
      </c>
      <c r="C30" s="58">
        <v>6144</v>
      </c>
      <c r="D30" s="161">
        <v>181.506646971935</v>
      </c>
    </row>
    <row r="31" ht="18.75" customHeight="1" spans="1:4">
      <c r="A31" s="61" t="s">
        <v>73</v>
      </c>
      <c r="B31" s="94"/>
      <c r="C31" s="58"/>
      <c r="D31" s="161"/>
    </row>
    <row r="32" ht="18.75" customHeight="1" spans="1:4">
      <c r="A32" s="61" t="s">
        <v>74</v>
      </c>
      <c r="B32" s="94"/>
      <c r="C32" s="58"/>
      <c r="D32" s="161"/>
    </row>
    <row r="33" ht="18.75" customHeight="1" spans="1:4">
      <c r="A33" s="61" t="s">
        <v>75</v>
      </c>
      <c r="B33" s="94">
        <v>817</v>
      </c>
      <c r="C33" s="58">
        <v>1337</v>
      </c>
      <c r="D33" s="161">
        <v>163.647490820073</v>
      </c>
    </row>
    <row r="34" ht="18.75" customHeight="1" spans="1:4">
      <c r="A34" s="61" t="s">
        <v>76</v>
      </c>
      <c r="B34" s="94">
        <v>1323</v>
      </c>
      <c r="C34" s="58">
        <v>1666</v>
      </c>
      <c r="D34" s="161">
        <v>125.925925925926</v>
      </c>
    </row>
    <row r="35" ht="18.75" customHeight="1" spans="1:4">
      <c r="A35" s="61" t="s">
        <v>77</v>
      </c>
      <c r="B35" s="94"/>
      <c r="C35" s="58"/>
      <c r="D35" s="161"/>
    </row>
    <row r="36" ht="18.75" customHeight="1" spans="1:4">
      <c r="A36" s="61" t="s">
        <v>65</v>
      </c>
      <c r="B36" s="94">
        <v>1222</v>
      </c>
      <c r="C36" s="58">
        <v>1576</v>
      </c>
      <c r="D36" s="161">
        <v>128.968903436989</v>
      </c>
    </row>
    <row r="37" ht="18.75" customHeight="1" spans="1:4">
      <c r="A37" s="61" t="s">
        <v>78</v>
      </c>
      <c r="B37" s="94"/>
      <c r="C37" s="58"/>
      <c r="D37" s="161"/>
    </row>
    <row r="38" ht="18.75" customHeight="1" spans="1:4">
      <c r="A38" s="61" t="s">
        <v>79</v>
      </c>
      <c r="B38" s="58">
        <v>1083</v>
      </c>
      <c r="C38" s="58">
        <v>775</v>
      </c>
      <c r="D38" s="161">
        <v>71.5604801477378</v>
      </c>
    </row>
    <row r="39" ht="18.75" customHeight="1" spans="1:4">
      <c r="A39" s="61" t="s">
        <v>56</v>
      </c>
      <c r="B39" s="94">
        <v>400</v>
      </c>
      <c r="C39" s="58">
        <v>347</v>
      </c>
      <c r="D39" s="161">
        <v>86.75</v>
      </c>
    </row>
    <row r="40" ht="18.75" customHeight="1" spans="1:4">
      <c r="A40" s="61" t="s">
        <v>57</v>
      </c>
      <c r="B40" s="94"/>
      <c r="C40" s="58"/>
      <c r="D40" s="161"/>
    </row>
    <row r="41" ht="18.75" customHeight="1" spans="1:4">
      <c r="A41" s="61" t="s">
        <v>58</v>
      </c>
      <c r="B41" s="94"/>
      <c r="C41" s="58"/>
      <c r="D41" s="161"/>
    </row>
    <row r="42" ht="18.75" customHeight="1" spans="1:4">
      <c r="A42" s="61" t="s">
        <v>80</v>
      </c>
      <c r="B42" s="94"/>
      <c r="C42" s="58"/>
      <c r="D42" s="161"/>
    </row>
    <row r="43" ht="18.75" customHeight="1" spans="1:4">
      <c r="A43" s="61" t="s">
        <v>81</v>
      </c>
      <c r="B43" s="94"/>
      <c r="C43" s="58"/>
      <c r="D43" s="161"/>
    </row>
    <row r="44" ht="18.75" customHeight="1" spans="1:4">
      <c r="A44" s="61" t="s">
        <v>82</v>
      </c>
      <c r="B44" s="94"/>
      <c r="C44" s="58"/>
      <c r="D44" s="161"/>
    </row>
    <row r="45" ht="18.75" customHeight="1" spans="1:4">
      <c r="A45" s="61" t="s">
        <v>83</v>
      </c>
      <c r="B45" s="94"/>
      <c r="C45" s="58"/>
      <c r="D45" s="161"/>
    </row>
    <row r="46" ht="18.75" customHeight="1" spans="1:4">
      <c r="A46" s="61" t="s">
        <v>84</v>
      </c>
      <c r="B46" s="94">
        <v>181</v>
      </c>
      <c r="C46" s="58"/>
      <c r="D46" s="161"/>
    </row>
    <row r="47" ht="18.75" customHeight="1" spans="1:4">
      <c r="A47" s="61" t="s">
        <v>65</v>
      </c>
      <c r="B47" s="94">
        <v>502</v>
      </c>
      <c r="C47" s="58">
        <v>428</v>
      </c>
      <c r="D47" s="161">
        <v>85.2589641434263</v>
      </c>
    </row>
    <row r="48" ht="18.75" customHeight="1" spans="1:4">
      <c r="A48" s="61" t="s">
        <v>85</v>
      </c>
      <c r="B48" s="94"/>
      <c r="C48" s="58"/>
      <c r="D48" s="161"/>
    </row>
    <row r="49" ht="18.75" customHeight="1" spans="1:4">
      <c r="A49" s="61" t="s">
        <v>86</v>
      </c>
      <c r="B49" s="58">
        <v>1282</v>
      </c>
      <c r="C49" s="58">
        <v>690</v>
      </c>
      <c r="D49" s="161">
        <v>53.8221528861154</v>
      </c>
    </row>
    <row r="50" ht="18.75" customHeight="1" spans="1:4">
      <c r="A50" s="61" t="s">
        <v>56</v>
      </c>
      <c r="B50" s="94">
        <v>600</v>
      </c>
      <c r="C50" s="58">
        <v>207</v>
      </c>
      <c r="D50" s="161">
        <v>34.5</v>
      </c>
    </row>
    <row r="51" ht="18.75" customHeight="1" spans="1:4">
      <c r="A51" s="61" t="s">
        <v>57</v>
      </c>
      <c r="B51" s="94">
        <v>90</v>
      </c>
      <c r="C51" s="58">
        <v>10</v>
      </c>
      <c r="D51" s="161">
        <v>11.1111111111111</v>
      </c>
    </row>
    <row r="52" ht="18.75" customHeight="1" spans="1:4">
      <c r="A52" s="61" t="s">
        <v>58</v>
      </c>
      <c r="B52" s="94"/>
      <c r="C52" s="58"/>
      <c r="D52" s="161"/>
    </row>
    <row r="53" ht="18.75" customHeight="1" spans="1:4">
      <c r="A53" s="61" t="s">
        <v>87</v>
      </c>
      <c r="B53" s="94"/>
      <c r="C53" s="58"/>
      <c r="D53" s="161"/>
    </row>
    <row r="54" ht="18.75" customHeight="1" spans="1:4">
      <c r="A54" s="61" t="s">
        <v>88</v>
      </c>
      <c r="B54" s="94"/>
      <c r="C54" s="58"/>
      <c r="D54" s="161"/>
    </row>
    <row r="55" ht="18.75" customHeight="1" spans="1:4">
      <c r="A55" s="61" t="s">
        <v>89</v>
      </c>
      <c r="B55" s="94"/>
      <c r="C55" s="58"/>
      <c r="D55" s="161"/>
    </row>
    <row r="56" ht="18.75" customHeight="1" spans="1:4">
      <c r="A56" s="61" t="s">
        <v>90</v>
      </c>
      <c r="B56" s="94">
        <v>150</v>
      </c>
      <c r="C56" s="58"/>
      <c r="D56" s="161"/>
    </row>
    <row r="57" ht="18.75" customHeight="1" spans="1:4">
      <c r="A57" s="61" t="s">
        <v>91</v>
      </c>
      <c r="B57" s="94"/>
      <c r="C57" s="58"/>
      <c r="D57" s="161"/>
    </row>
    <row r="58" ht="18.75" customHeight="1" spans="1:4">
      <c r="A58" s="61" t="s">
        <v>65</v>
      </c>
      <c r="B58" s="94">
        <v>442</v>
      </c>
      <c r="C58" s="58">
        <v>473</v>
      </c>
      <c r="D58" s="161">
        <v>107.013574660633</v>
      </c>
    </row>
    <row r="59" ht="18.75" customHeight="1" spans="1:4">
      <c r="A59" s="61" t="s">
        <v>92</v>
      </c>
      <c r="B59" s="94"/>
      <c r="C59" s="58"/>
      <c r="D59" s="161"/>
    </row>
    <row r="60" ht="18.75" customHeight="1" spans="1:4">
      <c r="A60" s="61" t="s">
        <v>93</v>
      </c>
      <c r="B60" s="58">
        <v>2325</v>
      </c>
      <c r="C60" s="58">
        <v>2080</v>
      </c>
      <c r="D60" s="161">
        <v>89.4623655913979</v>
      </c>
    </row>
    <row r="61" ht="18.75" customHeight="1" spans="1:4">
      <c r="A61" s="61" t="s">
        <v>56</v>
      </c>
      <c r="B61" s="94">
        <v>772</v>
      </c>
      <c r="C61" s="58">
        <v>522</v>
      </c>
      <c r="D61" s="161">
        <v>67.6165803108808</v>
      </c>
    </row>
    <row r="62" ht="18.75" customHeight="1" spans="1:4">
      <c r="A62" s="61" t="s">
        <v>57</v>
      </c>
      <c r="B62" s="94">
        <v>160</v>
      </c>
      <c r="C62" s="58">
        <v>182</v>
      </c>
      <c r="D62" s="161">
        <v>113.75</v>
      </c>
    </row>
    <row r="63" ht="18.75" customHeight="1" spans="1:4">
      <c r="A63" s="61" t="s">
        <v>58</v>
      </c>
      <c r="B63" s="94"/>
      <c r="C63" s="58"/>
      <c r="D63" s="161"/>
    </row>
    <row r="64" ht="18.75" customHeight="1" spans="1:4">
      <c r="A64" s="61" t="s">
        <v>94</v>
      </c>
      <c r="B64" s="94">
        <v>23</v>
      </c>
      <c r="C64" s="58">
        <v>48</v>
      </c>
      <c r="D64" s="161">
        <v>208.695652173913</v>
      </c>
    </row>
    <row r="65" ht="18.75" customHeight="1" spans="1:4">
      <c r="A65" s="61" t="s">
        <v>95</v>
      </c>
      <c r="B65" s="94">
        <v>60</v>
      </c>
      <c r="C65" s="58">
        <v>98</v>
      </c>
      <c r="D65" s="161">
        <v>163.333333333333</v>
      </c>
    </row>
    <row r="66" ht="18.75" customHeight="1" spans="1:4">
      <c r="A66" s="61" t="s">
        <v>96</v>
      </c>
      <c r="B66" s="94"/>
      <c r="C66" s="58"/>
      <c r="D66" s="161"/>
    </row>
    <row r="67" ht="18.75" customHeight="1" spans="1:4">
      <c r="A67" s="61" t="s">
        <v>97</v>
      </c>
      <c r="B67" s="94">
        <v>25</v>
      </c>
      <c r="C67" s="58">
        <v>51</v>
      </c>
      <c r="D67" s="161">
        <v>204</v>
      </c>
    </row>
    <row r="68" ht="18.75" customHeight="1" spans="1:4">
      <c r="A68" s="61" t="s">
        <v>98</v>
      </c>
      <c r="B68" s="94">
        <v>300</v>
      </c>
      <c r="C68" s="58">
        <v>572</v>
      </c>
      <c r="D68" s="161">
        <v>190.666666666667</v>
      </c>
    </row>
    <row r="69" ht="18.75" customHeight="1" spans="1:4">
      <c r="A69" s="61" t="s">
        <v>65</v>
      </c>
      <c r="B69" s="94">
        <v>985</v>
      </c>
      <c r="C69" s="58">
        <v>607</v>
      </c>
      <c r="D69" s="161">
        <v>61.6243654822335</v>
      </c>
    </row>
    <row r="70" ht="18.75" customHeight="1" spans="1:4">
      <c r="A70" s="61" t="s">
        <v>99</v>
      </c>
      <c r="B70" s="94"/>
      <c r="C70" s="58"/>
      <c r="D70" s="161"/>
    </row>
    <row r="71" ht="18.75" customHeight="1" spans="1:4">
      <c r="A71" s="61" t="s">
        <v>100</v>
      </c>
      <c r="B71" s="58"/>
      <c r="C71" s="58"/>
      <c r="D71" s="161"/>
    </row>
    <row r="72" ht="18.75" customHeight="1" spans="1:4">
      <c r="A72" s="61" t="s">
        <v>56</v>
      </c>
      <c r="B72" s="94"/>
      <c r="C72" s="58"/>
      <c r="D72" s="161"/>
    </row>
    <row r="73" ht="18.75" customHeight="1" spans="1:4">
      <c r="A73" s="61" t="s">
        <v>57</v>
      </c>
      <c r="B73" s="94"/>
      <c r="C73" s="58"/>
      <c r="D73" s="161"/>
    </row>
    <row r="74" ht="18.75" customHeight="1" spans="1:4">
      <c r="A74" s="61" t="s">
        <v>58</v>
      </c>
      <c r="B74" s="94"/>
      <c r="C74" s="58"/>
      <c r="D74" s="161"/>
    </row>
    <row r="75" ht="18.75" customHeight="1" spans="1:4">
      <c r="A75" s="61" t="s">
        <v>97</v>
      </c>
      <c r="B75" s="94"/>
      <c r="C75" s="58"/>
      <c r="D75" s="161"/>
    </row>
    <row r="76" ht="18.75" customHeight="1" spans="1:4">
      <c r="A76" s="61" t="s">
        <v>101</v>
      </c>
      <c r="B76" s="94"/>
      <c r="C76" s="58"/>
      <c r="D76" s="161"/>
    </row>
    <row r="77" ht="18.75" customHeight="1" spans="1:4">
      <c r="A77" s="61" t="s">
        <v>65</v>
      </c>
      <c r="B77" s="94"/>
      <c r="C77" s="58"/>
      <c r="D77" s="161"/>
    </row>
    <row r="78" ht="18.75" customHeight="1" spans="1:4">
      <c r="A78" s="61" t="s">
        <v>102</v>
      </c>
      <c r="B78" s="94"/>
      <c r="C78" s="58"/>
      <c r="D78" s="161"/>
    </row>
    <row r="79" ht="18.75" customHeight="1" spans="1:4">
      <c r="A79" s="61" t="s">
        <v>103</v>
      </c>
      <c r="B79" s="58">
        <v>399</v>
      </c>
      <c r="C79" s="58">
        <v>481</v>
      </c>
      <c r="D79" s="161">
        <v>120.551378446115</v>
      </c>
    </row>
    <row r="80" ht="18.75" customHeight="1" spans="1:4">
      <c r="A80" s="61" t="s">
        <v>56</v>
      </c>
      <c r="B80" s="94">
        <v>310</v>
      </c>
      <c r="C80" s="58">
        <v>374</v>
      </c>
      <c r="D80" s="161">
        <v>120.645161290323</v>
      </c>
    </row>
    <row r="81" ht="18.75" customHeight="1" spans="1:4">
      <c r="A81" s="61" t="s">
        <v>57</v>
      </c>
      <c r="B81" s="94"/>
      <c r="C81" s="58"/>
      <c r="D81" s="161"/>
    </row>
    <row r="82" ht="18.75" customHeight="1" spans="1:4">
      <c r="A82" s="61" t="s">
        <v>58</v>
      </c>
      <c r="B82" s="94"/>
      <c r="C82" s="58"/>
      <c r="D82" s="161"/>
    </row>
    <row r="83" ht="18.75" customHeight="1" spans="1:4">
      <c r="A83" s="61" t="s">
        <v>104</v>
      </c>
      <c r="B83" s="94"/>
      <c r="C83" s="58"/>
      <c r="D83" s="161"/>
    </row>
    <row r="84" ht="18.75" customHeight="1" spans="1:4">
      <c r="A84" s="61" t="s">
        <v>105</v>
      </c>
      <c r="B84" s="94"/>
      <c r="C84" s="58"/>
      <c r="D84" s="161"/>
    </row>
    <row r="85" ht="18.75" customHeight="1" spans="1:4">
      <c r="A85" s="61" t="s">
        <v>97</v>
      </c>
      <c r="B85" s="94"/>
      <c r="C85" s="58"/>
      <c r="D85" s="161"/>
    </row>
    <row r="86" ht="18.75" customHeight="1" spans="1:4">
      <c r="A86" s="61" t="s">
        <v>65</v>
      </c>
      <c r="B86" s="94">
        <v>89</v>
      </c>
      <c r="C86" s="58">
        <v>107</v>
      </c>
      <c r="D86" s="161">
        <v>120.224719101124</v>
      </c>
    </row>
    <row r="87" ht="18.75" customHeight="1" spans="1:4">
      <c r="A87" s="61" t="s">
        <v>106</v>
      </c>
      <c r="B87" s="94"/>
      <c r="C87" s="58"/>
      <c r="D87" s="161"/>
    </row>
    <row r="88" ht="18.75" customHeight="1" spans="1:4">
      <c r="A88" s="61" t="s">
        <v>107</v>
      </c>
      <c r="B88" s="58"/>
      <c r="C88" s="58"/>
      <c r="D88" s="161"/>
    </row>
    <row r="89" ht="18.75" customHeight="1" spans="1:4">
      <c r="A89" s="61" t="s">
        <v>56</v>
      </c>
      <c r="B89" s="94"/>
      <c r="C89" s="58"/>
      <c r="D89" s="161"/>
    </row>
    <row r="90" ht="18.75" customHeight="1" spans="1:4">
      <c r="A90" s="61" t="s">
        <v>57</v>
      </c>
      <c r="B90" s="94"/>
      <c r="C90" s="58"/>
      <c r="D90" s="161"/>
    </row>
    <row r="91" ht="18.75" customHeight="1" spans="1:4">
      <c r="A91" s="61" t="s">
        <v>58</v>
      </c>
      <c r="B91" s="94"/>
      <c r="C91" s="58"/>
      <c r="D91" s="161"/>
    </row>
    <row r="92" ht="18.75" customHeight="1" spans="1:4">
      <c r="A92" s="61" t="s">
        <v>108</v>
      </c>
      <c r="B92" s="94"/>
      <c r="C92" s="58"/>
      <c r="D92" s="161"/>
    </row>
    <row r="93" ht="18.75" customHeight="1" spans="1:4">
      <c r="A93" s="61" t="s">
        <v>109</v>
      </c>
      <c r="B93" s="94"/>
      <c r="C93" s="58"/>
      <c r="D93" s="161"/>
    </row>
    <row r="94" ht="18.75" customHeight="1" spans="1:4">
      <c r="A94" s="61" t="s">
        <v>97</v>
      </c>
      <c r="B94" s="94"/>
      <c r="C94" s="58"/>
      <c r="D94" s="161"/>
    </row>
    <row r="95" ht="18.75" customHeight="1" spans="1:4">
      <c r="A95" s="61" t="s">
        <v>110</v>
      </c>
      <c r="B95" s="94"/>
      <c r="C95" s="58"/>
      <c r="D95" s="161"/>
    </row>
    <row r="96" ht="18.75" customHeight="1" spans="1:4">
      <c r="A96" s="61" t="s">
        <v>111</v>
      </c>
      <c r="B96" s="94"/>
      <c r="C96" s="58"/>
      <c r="D96" s="161"/>
    </row>
    <row r="97" ht="18.75" customHeight="1" spans="1:4">
      <c r="A97" s="61" t="s">
        <v>112</v>
      </c>
      <c r="B97" s="94"/>
      <c r="C97" s="58"/>
      <c r="D97" s="161"/>
    </row>
    <row r="98" ht="18.75" customHeight="1" spans="1:4">
      <c r="A98" s="61" t="s">
        <v>113</v>
      </c>
      <c r="B98" s="94"/>
      <c r="C98" s="58"/>
      <c r="D98" s="161"/>
    </row>
    <row r="99" ht="18.75" customHeight="1" spans="1:4">
      <c r="A99" s="61" t="s">
        <v>65</v>
      </c>
      <c r="B99" s="94"/>
      <c r="C99" s="58"/>
      <c r="D99" s="161"/>
    </row>
    <row r="100" ht="18.75" customHeight="1" spans="1:4">
      <c r="A100" s="61" t="s">
        <v>114</v>
      </c>
      <c r="B100" s="94"/>
      <c r="C100" s="58"/>
      <c r="D100" s="161"/>
    </row>
    <row r="101" ht="18.75" customHeight="1" spans="1:4">
      <c r="A101" s="61" t="s">
        <v>115</v>
      </c>
      <c r="B101" s="58">
        <v>2519</v>
      </c>
      <c r="C101" s="58">
        <v>2623</v>
      </c>
      <c r="D101" s="161">
        <v>104.128622469234</v>
      </c>
    </row>
    <row r="102" ht="18.75" customHeight="1" spans="1:4">
      <c r="A102" s="61" t="s">
        <v>56</v>
      </c>
      <c r="B102" s="94">
        <v>2419</v>
      </c>
      <c r="C102" s="58">
        <v>2503</v>
      </c>
      <c r="D102" s="161">
        <v>103.472509301364</v>
      </c>
    </row>
    <row r="103" ht="18.75" customHeight="1" spans="1:4">
      <c r="A103" s="61" t="s">
        <v>57</v>
      </c>
      <c r="B103" s="94"/>
      <c r="C103" s="58"/>
      <c r="D103" s="161"/>
    </row>
    <row r="104" ht="18.75" customHeight="1" spans="1:4">
      <c r="A104" s="61" t="s">
        <v>58</v>
      </c>
      <c r="B104" s="94"/>
      <c r="C104" s="58"/>
      <c r="D104" s="161"/>
    </row>
    <row r="105" ht="18.75" customHeight="1" spans="1:4">
      <c r="A105" s="61" t="s">
        <v>116</v>
      </c>
      <c r="B105" s="94"/>
      <c r="C105" s="58"/>
      <c r="D105" s="161"/>
    </row>
    <row r="106" ht="18.75" customHeight="1" spans="1:4">
      <c r="A106" s="61" t="s">
        <v>117</v>
      </c>
      <c r="B106" s="94"/>
      <c r="C106" s="58"/>
      <c r="D106" s="161"/>
    </row>
    <row r="107" ht="18.75" customHeight="1" spans="1:4">
      <c r="A107" s="61" t="s">
        <v>118</v>
      </c>
      <c r="B107" s="94"/>
      <c r="C107" s="58"/>
      <c r="D107" s="161"/>
    </row>
    <row r="108" ht="18.75" customHeight="1" spans="1:4">
      <c r="A108" s="61" t="s">
        <v>65</v>
      </c>
      <c r="B108" s="94"/>
      <c r="C108" s="58"/>
      <c r="D108" s="161"/>
    </row>
    <row r="109" ht="18.75" customHeight="1" spans="1:4">
      <c r="A109" s="61" t="s">
        <v>119</v>
      </c>
      <c r="B109" s="94">
        <v>100</v>
      </c>
      <c r="C109" s="58">
        <v>120</v>
      </c>
      <c r="D109" s="161">
        <v>120</v>
      </c>
    </row>
    <row r="110" ht="18.75" customHeight="1" spans="1:4">
      <c r="A110" s="61" t="s">
        <v>120</v>
      </c>
      <c r="B110" s="58">
        <v>1913</v>
      </c>
      <c r="C110" s="58">
        <v>4973</v>
      </c>
      <c r="D110" s="161">
        <v>259.958180867747</v>
      </c>
    </row>
    <row r="111" ht="18.75" customHeight="1" spans="1:4">
      <c r="A111" s="61" t="s">
        <v>56</v>
      </c>
      <c r="B111" s="94">
        <v>1643</v>
      </c>
      <c r="C111" s="58">
        <v>2518</v>
      </c>
      <c r="D111" s="161">
        <v>153.256238587949</v>
      </c>
    </row>
    <row r="112" ht="18.75" customHeight="1" spans="1:4">
      <c r="A112" s="61" t="s">
        <v>57</v>
      </c>
      <c r="B112" s="94"/>
      <c r="C112" s="58"/>
      <c r="D112" s="161"/>
    </row>
    <row r="113" ht="18.75" customHeight="1" spans="1:4">
      <c r="A113" s="61" t="s">
        <v>58</v>
      </c>
      <c r="B113" s="94"/>
      <c r="C113" s="58"/>
      <c r="D113" s="161"/>
    </row>
    <row r="114" ht="18.75" customHeight="1" spans="1:4">
      <c r="A114" s="61" t="s">
        <v>121</v>
      </c>
      <c r="B114" s="94"/>
      <c r="C114" s="58"/>
      <c r="D114" s="161"/>
    </row>
    <row r="115" ht="18.75" customHeight="1" spans="1:4">
      <c r="A115" s="61" t="s">
        <v>122</v>
      </c>
      <c r="B115" s="94"/>
      <c r="C115" s="58"/>
      <c r="D115" s="161"/>
    </row>
    <row r="116" ht="18.75" customHeight="1" spans="1:4">
      <c r="A116" s="61" t="s">
        <v>123</v>
      </c>
      <c r="B116" s="94"/>
      <c r="C116" s="58"/>
      <c r="D116" s="161"/>
    </row>
    <row r="117" ht="18.75" customHeight="1" spans="1:4">
      <c r="A117" s="61" t="s">
        <v>124</v>
      </c>
      <c r="B117" s="94"/>
      <c r="C117" s="58"/>
      <c r="D117" s="161"/>
    </row>
    <row r="118" ht="18.75" customHeight="1" spans="1:4">
      <c r="A118" s="61" t="s">
        <v>125</v>
      </c>
      <c r="B118" s="94"/>
      <c r="C118" s="58">
        <v>922</v>
      </c>
      <c r="D118" s="161"/>
    </row>
    <row r="119" ht="18.75" customHeight="1" spans="1:4">
      <c r="A119" s="61" t="s">
        <v>65</v>
      </c>
      <c r="B119" s="94">
        <v>270</v>
      </c>
      <c r="C119" s="58">
        <v>1533</v>
      </c>
      <c r="D119" s="161">
        <v>567.777777777778</v>
      </c>
    </row>
    <row r="120" ht="18.75" customHeight="1" spans="1:4">
      <c r="A120" s="61" t="s">
        <v>126</v>
      </c>
      <c r="B120" s="94"/>
      <c r="C120" s="58"/>
      <c r="D120" s="161"/>
    </row>
    <row r="121" ht="18.75" customHeight="1" spans="1:4">
      <c r="A121" s="61" t="s">
        <v>127</v>
      </c>
      <c r="B121" s="58"/>
      <c r="C121" s="58"/>
      <c r="D121" s="161"/>
    </row>
    <row r="122" ht="18.75" customHeight="1" spans="1:4">
      <c r="A122" s="61" t="s">
        <v>56</v>
      </c>
      <c r="B122" s="94"/>
      <c r="C122" s="58"/>
      <c r="D122" s="161"/>
    </row>
    <row r="123" ht="18.75" customHeight="1" spans="1:4">
      <c r="A123" s="61" t="s">
        <v>57</v>
      </c>
      <c r="B123" s="94"/>
      <c r="C123" s="58"/>
      <c r="D123" s="161"/>
    </row>
    <row r="124" ht="18.75" customHeight="1" spans="1:4">
      <c r="A124" s="61" t="s">
        <v>58</v>
      </c>
      <c r="B124" s="94"/>
      <c r="C124" s="58"/>
      <c r="D124" s="161"/>
    </row>
    <row r="125" ht="18.75" customHeight="1" spans="1:4">
      <c r="A125" s="61" t="s">
        <v>128</v>
      </c>
      <c r="B125" s="94"/>
      <c r="C125" s="58"/>
      <c r="D125" s="161"/>
    </row>
    <row r="126" ht="18.75" customHeight="1" spans="1:4">
      <c r="A126" s="61" t="s">
        <v>129</v>
      </c>
      <c r="B126" s="94"/>
      <c r="C126" s="58"/>
      <c r="D126" s="161"/>
    </row>
    <row r="127" ht="18.75" customHeight="1" spans="1:4">
      <c r="A127" s="61" t="s">
        <v>130</v>
      </c>
      <c r="B127" s="94"/>
      <c r="C127" s="58"/>
      <c r="D127" s="161"/>
    </row>
    <row r="128" ht="18.75" customHeight="1" spans="1:4">
      <c r="A128" s="61" t="s">
        <v>131</v>
      </c>
      <c r="B128" s="94"/>
      <c r="C128" s="58"/>
      <c r="D128" s="161"/>
    </row>
    <row r="129" ht="18.75" customHeight="1" spans="1:4">
      <c r="A129" s="61" t="s">
        <v>132</v>
      </c>
      <c r="B129" s="94"/>
      <c r="C129" s="58"/>
      <c r="D129" s="161"/>
    </row>
    <row r="130" ht="18.75" customHeight="1" spans="1:4">
      <c r="A130" s="61" t="s">
        <v>133</v>
      </c>
      <c r="B130" s="94"/>
      <c r="C130" s="58"/>
      <c r="D130" s="161"/>
    </row>
    <row r="131" ht="18.75" customHeight="1" spans="1:4">
      <c r="A131" s="61" t="s">
        <v>65</v>
      </c>
      <c r="B131" s="94"/>
      <c r="C131" s="58"/>
      <c r="D131" s="161"/>
    </row>
    <row r="132" ht="18.75" customHeight="1" spans="1:4">
      <c r="A132" s="61" t="s">
        <v>134</v>
      </c>
      <c r="B132" s="94"/>
      <c r="C132" s="58"/>
      <c r="D132" s="161"/>
    </row>
    <row r="133" ht="18.75" customHeight="1" spans="1:4">
      <c r="A133" s="61" t="s">
        <v>135</v>
      </c>
      <c r="B133" s="58"/>
      <c r="C133" s="58"/>
      <c r="D133" s="161"/>
    </row>
    <row r="134" ht="18.75" customHeight="1" spans="1:4">
      <c r="A134" s="61" t="s">
        <v>56</v>
      </c>
      <c r="B134" s="94"/>
      <c r="C134" s="58"/>
      <c r="D134" s="161"/>
    </row>
    <row r="135" ht="18.75" customHeight="1" spans="1:4">
      <c r="A135" s="61" t="s">
        <v>57</v>
      </c>
      <c r="B135" s="94"/>
      <c r="C135" s="58"/>
      <c r="D135" s="161"/>
    </row>
    <row r="136" ht="18.75" customHeight="1" spans="1:4">
      <c r="A136" s="61" t="s">
        <v>58</v>
      </c>
      <c r="B136" s="94"/>
      <c r="C136" s="58"/>
      <c r="D136" s="161"/>
    </row>
    <row r="137" ht="18.75" customHeight="1" spans="1:4">
      <c r="A137" s="61" t="s">
        <v>136</v>
      </c>
      <c r="B137" s="94"/>
      <c r="C137" s="58"/>
      <c r="D137" s="161"/>
    </row>
    <row r="138" ht="18.75" customHeight="1" spans="1:4">
      <c r="A138" s="61" t="s">
        <v>65</v>
      </c>
      <c r="B138" s="94"/>
      <c r="C138" s="58"/>
      <c r="D138" s="161"/>
    </row>
    <row r="139" ht="18.75" customHeight="1" spans="1:4">
      <c r="A139" s="61" t="s">
        <v>137</v>
      </c>
      <c r="B139" s="94"/>
      <c r="C139" s="58"/>
      <c r="D139" s="161"/>
    </row>
    <row r="140" ht="18.75" customHeight="1" spans="1:4">
      <c r="A140" s="61" t="s">
        <v>138</v>
      </c>
      <c r="B140" s="58"/>
      <c r="C140" s="58"/>
      <c r="D140" s="161"/>
    </row>
    <row r="141" ht="18.75" customHeight="1" spans="1:4">
      <c r="A141" s="61" t="s">
        <v>56</v>
      </c>
      <c r="B141" s="94"/>
      <c r="C141" s="58"/>
      <c r="D141" s="161"/>
    </row>
    <row r="142" ht="18.75" customHeight="1" spans="1:4">
      <c r="A142" s="61" t="s">
        <v>57</v>
      </c>
      <c r="B142" s="94"/>
      <c r="C142" s="58"/>
      <c r="D142" s="161"/>
    </row>
    <row r="143" ht="18.75" customHeight="1" spans="1:4">
      <c r="A143" s="61" t="s">
        <v>58</v>
      </c>
      <c r="B143" s="94"/>
      <c r="C143" s="58"/>
      <c r="D143" s="161"/>
    </row>
    <row r="144" ht="18.75" customHeight="1" spans="1:4">
      <c r="A144" s="61" t="s">
        <v>139</v>
      </c>
      <c r="B144" s="94"/>
      <c r="C144" s="58"/>
      <c r="D144" s="161"/>
    </row>
    <row r="145" ht="18.75" customHeight="1" spans="1:4">
      <c r="A145" s="61" t="s">
        <v>140</v>
      </c>
      <c r="B145" s="94"/>
      <c r="C145" s="58"/>
      <c r="D145" s="161"/>
    </row>
    <row r="146" ht="18.75" customHeight="1" spans="1:4">
      <c r="A146" s="61" t="s">
        <v>65</v>
      </c>
      <c r="B146" s="94"/>
      <c r="C146" s="58"/>
      <c r="D146" s="161"/>
    </row>
    <row r="147" ht="18.75" customHeight="1" spans="1:4">
      <c r="A147" s="61" t="s">
        <v>141</v>
      </c>
      <c r="B147" s="94"/>
      <c r="C147" s="58"/>
      <c r="D147" s="161"/>
    </row>
    <row r="148" ht="18.75" customHeight="1" spans="1:4">
      <c r="A148" s="61" t="s">
        <v>142</v>
      </c>
      <c r="B148" s="58"/>
      <c r="C148" s="58"/>
      <c r="D148" s="161"/>
    </row>
    <row r="149" ht="18.75" customHeight="1" spans="1:4">
      <c r="A149" s="61" t="s">
        <v>56</v>
      </c>
      <c r="B149" s="94"/>
      <c r="C149" s="58"/>
      <c r="D149" s="161"/>
    </row>
    <row r="150" ht="18.75" customHeight="1" spans="1:4">
      <c r="A150" s="61" t="s">
        <v>57</v>
      </c>
      <c r="B150" s="94"/>
      <c r="C150" s="58"/>
      <c r="D150" s="161"/>
    </row>
    <row r="151" ht="18.75" customHeight="1" spans="1:4">
      <c r="A151" s="61" t="s">
        <v>58</v>
      </c>
      <c r="B151" s="94"/>
      <c r="C151" s="58"/>
      <c r="D151" s="161"/>
    </row>
    <row r="152" ht="18.75" customHeight="1" spans="1:4">
      <c r="A152" s="61" t="s">
        <v>143</v>
      </c>
      <c r="B152" s="94"/>
      <c r="C152" s="58"/>
      <c r="D152" s="161"/>
    </row>
    <row r="153" ht="18.75" customHeight="1" spans="1:4">
      <c r="A153" s="61" t="s">
        <v>144</v>
      </c>
      <c r="B153" s="94"/>
      <c r="C153" s="58"/>
      <c r="D153" s="161"/>
    </row>
    <row r="154" ht="18.75" customHeight="1" spans="1:4">
      <c r="A154" s="61" t="s">
        <v>145</v>
      </c>
      <c r="B154" s="58"/>
      <c r="C154" s="58"/>
      <c r="D154" s="161"/>
    </row>
    <row r="155" ht="18.75" customHeight="1" spans="1:4">
      <c r="A155" s="61" t="s">
        <v>56</v>
      </c>
      <c r="B155" s="94"/>
      <c r="C155" s="58"/>
      <c r="D155" s="161"/>
    </row>
    <row r="156" ht="18.75" customHeight="1" spans="1:4">
      <c r="A156" s="61" t="s">
        <v>57</v>
      </c>
      <c r="B156" s="94"/>
      <c r="C156" s="58"/>
      <c r="D156" s="161"/>
    </row>
    <row r="157" ht="18.75" customHeight="1" spans="1:4">
      <c r="A157" s="61" t="s">
        <v>58</v>
      </c>
      <c r="B157" s="94"/>
      <c r="C157" s="58"/>
      <c r="D157" s="161"/>
    </row>
    <row r="158" ht="18.75" customHeight="1" spans="1:4">
      <c r="A158" s="61" t="s">
        <v>70</v>
      </c>
      <c r="B158" s="94"/>
      <c r="C158" s="58"/>
      <c r="D158" s="161"/>
    </row>
    <row r="159" ht="18.75" customHeight="1" spans="1:4">
      <c r="A159" s="61" t="s">
        <v>65</v>
      </c>
      <c r="B159" s="94"/>
      <c r="C159" s="58"/>
      <c r="D159" s="161"/>
    </row>
    <row r="160" ht="18.75" customHeight="1" spans="1:4">
      <c r="A160" s="61" t="s">
        <v>146</v>
      </c>
      <c r="B160" s="94"/>
      <c r="C160" s="58"/>
      <c r="D160" s="161"/>
    </row>
    <row r="161" ht="18.75" customHeight="1" spans="1:4">
      <c r="A161" s="61" t="s">
        <v>147</v>
      </c>
      <c r="B161" s="58">
        <v>1106</v>
      </c>
      <c r="C161" s="58">
        <v>1116</v>
      </c>
      <c r="D161" s="161">
        <v>100.904159132007</v>
      </c>
    </row>
    <row r="162" ht="18.75" customHeight="1" spans="1:4">
      <c r="A162" s="61" t="s">
        <v>56</v>
      </c>
      <c r="B162" s="94">
        <v>836</v>
      </c>
      <c r="C162" s="58">
        <v>972</v>
      </c>
      <c r="D162" s="161">
        <v>116.267942583732</v>
      </c>
    </row>
    <row r="163" ht="18.75" customHeight="1" spans="1:4">
      <c r="A163" s="61" t="s">
        <v>57</v>
      </c>
      <c r="B163" s="94">
        <v>55</v>
      </c>
      <c r="C163" s="58">
        <v>15</v>
      </c>
      <c r="D163" s="161">
        <v>27.2727272727273</v>
      </c>
    </row>
    <row r="164" ht="18.75" customHeight="1" spans="1:4">
      <c r="A164" s="61" t="s">
        <v>58</v>
      </c>
      <c r="B164" s="94"/>
      <c r="C164" s="58"/>
      <c r="D164" s="161"/>
    </row>
    <row r="165" ht="18.75" customHeight="1" spans="1:4">
      <c r="A165" s="61" t="s">
        <v>148</v>
      </c>
      <c r="B165" s="94"/>
      <c r="C165" s="58"/>
      <c r="D165" s="161"/>
    </row>
    <row r="166" ht="18.75" customHeight="1" spans="1:4">
      <c r="A166" s="61" t="s">
        <v>65</v>
      </c>
      <c r="B166" s="94">
        <v>215</v>
      </c>
      <c r="C166" s="58">
        <v>129</v>
      </c>
      <c r="D166" s="161">
        <v>60</v>
      </c>
    </row>
    <row r="167" ht="18.75" customHeight="1" spans="1:4">
      <c r="A167" s="61" t="s">
        <v>149</v>
      </c>
      <c r="B167" s="94"/>
      <c r="C167" s="58"/>
      <c r="D167" s="161"/>
    </row>
    <row r="168" ht="18.75" customHeight="1" spans="1:4">
      <c r="A168" s="61" t="s">
        <v>150</v>
      </c>
      <c r="B168" s="58">
        <v>1020</v>
      </c>
      <c r="C168" s="58">
        <v>6413</v>
      </c>
      <c r="D168" s="161">
        <v>628.725490196078</v>
      </c>
    </row>
    <row r="169" ht="18.75" customHeight="1" spans="1:4">
      <c r="A169" s="61" t="s">
        <v>56</v>
      </c>
      <c r="B169" s="94">
        <v>700</v>
      </c>
      <c r="C169" s="58">
        <v>736</v>
      </c>
      <c r="D169" s="161">
        <v>105.142857142857</v>
      </c>
    </row>
    <row r="170" ht="18.75" customHeight="1" spans="1:4">
      <c r="A170" s="61" t="s">
        <v>57</v>
      </c>
      <c r="B170" s="94"/>
      <c r="C170" s="58"/>
      <c r="D170" s="161"/>
    </row>
    <row r="171" ht="18.75" customHeight="1" spans="1:4">
      <c r="A171" s="61" t="s">
        <v>58</v>
      </c>
      <c r="B171" s="94"/>
      <c r="C171" s="58"/>
      <c r="D171" s="161"/>
    </row>
    <row r="172" ht="18.75" customHeight="1" spans="1:4">
      <c r="A172" s="61" t="s">
        <v>151</v>
      </c>
      <c r="B172" s="94"/>
      <c r="C172" s="58"/>
      <c r="D172" s="161"/>
    </row>
    <row r="173" ht="18.75" customHeight="1" spans="1:4">
      <c r="A173" s="61" t="s">
        <v>65</v>
      </c>
      <c r="B173" s="94">
        <v>320</v>
      </c>
      <c r="C173" s="58">
        <v>5677</v>
      </c>
      <c r="D173" s="161">
        <v>1774.0625</v>
      </c>
    </row>
    <row r="174" ht="18.75" customHeight="1" spans="1:4">
      <c r="A174" s="61" t="s">
        <v>152</v>
      </c>
      <c r="B174" s="94"/>
      <c r="C174" s="58"/>
      <c r="D174" s="161"/>
    </row>
    <row r="175" ht="18.75" customHeight="1" spans="1:4">
      <c r="A175" s="61" t="s">
        <v>153</v>
      </c>
      <c r="B175" s="58">
        <v>5362</v>
      </c>
      <c r="C175" s="58">
        <v>2822</v>
      </c>
      <c r="D175" s="161">
        <v>52.6296158149944</v>
      </c>
    </row>
    <row r="176" ht="18.75" customHeight="1" spans="1:4">
      <c r="A176" s="61" t="s">
        <v>56</v>
      </c>
      <c r="B176" s="94">
        <v>900</v>
      </c>
      <c r="C176" s="58">
        <v>970</v>
      </c>
      <c r="D176" s="161">
        <v>107.777777777778</v>
      </c>
    </row>
    <row r="177" ht="18.75" customHeight="1" spans="1:4">
      <c r="A177" s="61" t="s">
        <v>57</v>
      </c>
      <c r="B177" s="94"/>
      <c r="C177" s="58"/>
      <c r="D177" s="161"/>
    </row>
    <row r="178" ht="18.75" customHeight="1" spans="1:4">
      <c r="A178" s="61" t="s">
        <v>58</v>
      </c>
      <c r="B178" s="94"/>
      <c r="C178" s="58"/>
      <c r="D178" s="161"/>
    </row>
    <row r="179" ht="18.75" customHeight="1" spans="1:4">
      <c r="A179" s="61" t="s">
        <v>154</v>
      </c>
      <c r="B179" s="94"/>
      <c r="C179" s="58"/>
      <c r="D179" s="161"/>
    </row>
    <row r="180" ht="18.75" customHeight="1" spans="1:4">
      <c r="A180" s="61" t="s">
        <v>65</v>
      </c>
      <c r="B180" s="94"/>
      <c r="C180" s="58"/>
      <c r="D180" s="161"/>
    </row>
    <row r="181" ht="18.75" customHeight="1" spans="1:4">
      <c r="A181" s="61" t="s">
        <v>155</v>
      </c>
      <c r="B181" s="94">
        <v>4462</v>
      </c>
      <c r="C181" s="58">
        <v>1852</v>
      </c>
      <c r="D181" s="161">
        <v>41.5060510981623</v>
      </c>
    </row>
    <row r="182" ht="18.75" customHeight="1" spans="1:4">
      <c r="A182" s="61" t="s">
        <v>156</v>
      </c>
      <c r="B182" s="58">
        <v>877</v>
      </c>
      <c r="C182" s="58">
        <v>1590</v>
      </c>
      <c r="D182" s="161">
        <v>181.299885974914</v>
      </c>
    </row>
    <row r="183" ht="18.75" customHeight="1" spans="1:4">
      <c r="A183" s="61" t="s">
        <v>56</v>
      </c>
      <c r="B183" s="94">
        <v>732</v>
      </c>
      <c r="C183" s="58">
        <v>885</v>
      </c>
      <c r="D183" s="161">
        <v>120.901639344262</v>
      </c>
    </row>
    <row r="184" ht="18.75" customHeight="1" spans="1:4">
      <c r="A184" s="61" t="s">
        <v>57</v>
      </c>
      <c r="B184" s="94"/>
      <c r="C184" s="58"/>
      <c r="D184" s="161"/>
    </row>
    <row r="185" ht="18.75" customHeight="1" spans="1:4">
      <c r="A185" s="61" t="s">
        <v>58</v>
      </c>
      <c r="B185" s="94"/>
      <c r="C185" s="58"/>
      <c r="D185" s="161"/>
    </row>
    <row r="186" ht="18.75" customHeight="1" spans="1:4">
      <c r="A186" s="61" t="s">
        <v>157</v>
      </c>
      <c r="B186" s="94"/>
      <c r="C186" s="58"/>
      <c r="D186" s="161"/>
    </row>
    <row r="187" ht="18.75" customHeight="1" spans="1:4">
      <c r="A187" s="61" t="s">
        <v>65</v>
      </c>
      <c r="B187" s="94">
        <v>145</v>
      </c>
      <c r="C187" s="58">
        <v>299</v>
      </c>
      <c r="D187" s="161">
        <v>206.206896551724</v>
      </c>
    </row>
    <row r="188" ht="18.75" customHeight="1" spans="1:4">
      <c r="A188" s="61" t="s">
        <v>158</v>
      </c>
      <c r="B188" s="94"/>
      <c r="C188" s="58">
        <v>406</v>
      </c>
      <c r="D188" s="161"/>
    </row>
    <row r="189" ht="18.75" customHeight="1" spans="1:4">
      <c r="A189" s="61" t="s">
        <v>159</v>
      </c>
      <c r="B189" s="58">
        <v>97</v>
      </c>
      <c r="C189" s="58">
        <v>279</v>
      </c>
      <c r="D189" s="161">
        <v>287.628865979381</v>
      </c>
    </row>
    <row r="190" ht="18.75" customHeight="1" spans="1:4">
      <c r="A190" s="61" t="s">
        <v>56</v>
      </c>
      <c r="B190" s="94">
        <v>50</v>
      </c>
      <c r="C190" s="58">
        <v>252</v>
      </c>
      <c r="D190" s="161">
        <v>504</v>
      </c>
    </row>
    <row r="191" ht="18.75" customHeight="1" spans="1:4">
      <c r="A191" s="61" t="s">
        <v>57</v>
      </c>
      <c r="B191" s="94"/>
      <c r="C191" s="58"/>
      <c r="D191" s="161"/>
    </row>
    <row r="192" ht="18.75" customHeight="1" spans="1:4">
      <c r="A192" s="61" t="s">
        <v>58</v>
      </c>
      <c r="B192" s="94"/>
      <c r="C192" s="58"/>
      <c r="D192" s="161"/>
    </row>
    <row r="193" ht="18.75" customHeight="1" spans="1:4">
      <c r="A193" s="61" t="s">
        <v>160</v>
      </c>
      <c r="B193" s="94">
        <v>17</v>
      </c>
      <c r="C193" s="58">
        <v>15</v>
      </c>
      <c r="D193" s="161">
        <v>88.2352941176471</v>
      </c>
    </row>
    <row r="194" ht="18.75" customHeight="1" spans="1:4">
      <c r="A194" s="61" t="s">
        <v>161</v>
      </c>
      <c r="B194" s="94">
        <v>10</v>
      </c>
      <c r="C194" s="58">
        <v>4</v>
      </c>
      <c r="D194" s="161">
        <v>40</v>
      </c>
    </row>
    <row r="195" ht="18.75" customHeight="1" spans="1:4">
      <c r="A195" s="61" t="s">
        <v>65</v>
      </c>
      <c r="B195" s="94"/>
      <c r="C195" s="58">
        <v>7</v>
      </c>
      <c r="D195" s="161"/>
    </row>
    <row r="196" ht="18.75" customHeight="1" spans="1:4">
      <c r="A196" s="61" t="s">
        <v>162</v>
      </c>
      <c r="B196" s="94">
        <v>20</v>
      </c>
      <c r="C196" s="58">
        <v>1</v>
      </c>
      <c r="D196" s="161">
        <v>5</v>
      </c>
    </row>
    <row r="197" ht="18.75" customHeight="1" spans="1:4">
      <c r="A197" s="61" t="s">
        <v>163</v>
      </c>
      <c r="B197" s="58">
        <v>50</v>
      </c>
      <c r="C197" s="58">
        <v>4</v>
      </c>
      <c r="D197" s="161">
        <v>8</v>
      </c>
    </row>
    <row r="198" ht="18.75" customHeight="1" spans="1:4">
      <c r="A198" s="61" t="s">
        <v>56</v>
      </c>
      <c r="B198" s="94"/>
      <c r="C198" s="58"/>
      <c r="D198" s="161"/>
    </row>
    <row r="199" ht="18.75" customHeight="1" spans="1:4">
      <c r="A199" s="61" t="s">
        <v>57</v>
      </c>
      <c r="B199" s="94"/>
      <c r="C199" s="58"/>
      <c r="D199" s="161"/>
    </row>
    <row r="200" ht="18.75" customHeight="1" spans="1:4">
      <c r="A200" s="61" t="s">
        <v>58</v>
      </c>
      <c r="B200" s="94"/>
      <c r="C200" s="58"/>
      <c r="D200" s="161"/>
    </row>
    <row r="201" ht="18.75" customHeight="1" spans="1:4">
      <c r="A201" s="61" t="s">
        <v>65</v>
      </c>
      <c r="B201" s="94">
        <v>50</v>
      </c>
      <c r="C201" s="58">
        <v>4</v>
      </c>
      <c r="D201" s="161">
        <v>8</v>
      </c>
    </row>
    <row r="202" ht="18.75" customHeight="1" spans="1:4">
      <c r="A202" s="61" t="s">
        <v>164</v>
      </c>
      <c r="B202" s="94"/>
      <c r="C202" s="58"/>
      <c r="D202" s="161"/>
    </row>
    <row r="203" ht="18.75" customHeight="1" spans="1:4">
      <c r="A203" s="61" t="s">
        <v>165</v>
      </c>
      <c r="B203" s="58">
        <v>1703</v>
      </c>
      <c r="C203" s="58">
        <v>1620</v>
      </c>
      <c r="D203" s="161">
        <v>95.1262477980035</v>
      </c>
    </row>
    <row r="204" ht="18.75" customHeight="1" spans="1:4">
      <c r="A204" s="61" t="s">
        <v>56</v>
      </c>
      <c r="B204" s="94">
        <v>1587</v>
      </c>
      <c r="C204" s="58">
        <v>1202</v>
      </c>
      <c r="D204" s="161">
        <v>75.7403906742281</v>
      </c>
    </row>
    <row r="205" ht="18.75" customHeight="1" spans="1:4">
      <c r="A205" s="61" t="s">
        <v>57</v>
      </c>
      <c r="B205" s="94"/>
      <c r="C205" s="58"/>
      <c r="D205" s="161"/>
    </row>
    <row r="206" ht="18.75" customHeight="1" spans="1:4">
      <c r="A206" s="61" t="s">
        <v>58</v>
      </c>
      <c r="B206" s="94"/>
      <c r="C206" s="58"/>
      <c r="D206" s="161"/>
    </row>
    <row r="207" ht="18.75" customHeight="1" spans="1:4">
      <c r="A207" s="61" t="s">
        <v>65</v>
      </c>
      <c r="B207" s="94">
        <v>56</v>
      </c>
      <c r="C207" s="58">
        <v>97</v>
      </c>
      <c r="D207" s="161">
        <v>173.214285714286</v>
      </c>
    </row>
    <row r="208" ht="18.75" customHeight="1" spans="1:4">
      <c r="A208" s="61" t="s">
        <v>166</v>
      </c>
      <c r="B208" s="94">
        <v>60</v>
      </c>
      <c r="C208" s="58">
        <v>321</v>
      </c>
      <c r="D208" s="161">
        <v>535</v>
      </c>
    </row>
    <row r="209" ht="18.75" customHeight="1" spans="1:4">
      <c r="A209" s="61" t="s">
        <v>167</v>
      </c>
      <c r="B209" s="58"/>
      <c r="C209" s="58"/>
      <c r="D209" s="161"/>
    </row>
    <row r="210" ht="18.75" customHeight="1" spans="1:4">
      <c r="A210" s="61" t="s">
        <v>56</v>
      </c>
      <c r="B210" s="94"/>
      <c r="C210" s="58"/>
      <c r="D210" s="161"/>
    </row>
    <row r="211" ht="18.75" customHeight="1" spans="1:4">
      <c r="A211" s="61" t="s">
        <v>57</v>
      </c>
      <c r="B211" s="94"/>
      <c r="C211" s="58"/>
      <c r="D211" s="161"/>
    </row>
    <row r="212" ht="18.75" customHeight="1" spans="1:4">
      <c r="A212" s="61" t="s">
        <v>58</v>
      </c>
      <c r="B212" s="94"/>
      <c r="C212" s="58"/>
      <c r="D212" s="161"/>
    </row>
    <row r="213" ht="18.75" customHeight="1" spans="1:4">
      <c r="A213" s="61" t="s">
        <v>168</v>
      </c>
      <c r="B213" s="94"/>
      <c r="C213" s="58"/>
      <c r="D213" s="161"/>
    </row>
    <row r="214" ht="18.75" customHeight="1" spans="1:4">
      <c r="A214" s="61" t="s">
        <v>65</v>
      </c>
      <c r="B214" s="94"/>
      <c r="C214" s="58"/>
      <c r="D214" s="161"/>
    </row>
    <row r="215" ht="18.75" customHeight="1" spans="1:4">
      <c r="A215" s="61" t="s">
        <v>169</v>
      </c>
      <c r="B215" s="94"/>
      <c r="C215" s="58"/>
      <c r="D215" s="161"/>
    </row>
    <row r="216" ht="18.75" customHeight="1" spans="1:4">
      <c r="A216" s="61" t="s">
        <v>170</v>
      </c>
      <c r="B216" s="58">
        <v>3830</v>
      </c>
      <c r="C216" s="58">
        <v>4753</v>
      </c>
      <c r="D216" s="161">
        <v>124.099216710183</v>
      </c>
    </row>
    <row r="217" ht="18.75" customHeight="1" spans="1:4">
      <c r="A217" s="61" t="s">
        <v>56</v>
      </c>
      <c r="B217" s="94">
        <v>3476</v>
      </c>
      <c r="C217" s="58">
        <v>4560</v>
      </c>
      <c r="D217" s="161">
        <v>131.185270425777</v>
      </c>
    </row>
    <row r="218" ht="18.75" customHeight="1" spans="1:4">
      <c r="A218" s="61" t="s">
        <v>57</v>
      </c>
      <c r="B218" s="94"/>
      <c r="C218" s="58"/>
      <c r="D218" s="161"/>
    </row>
    <row r="219" ht="18.75" customHeight="1" spans="1:4">
      <c r="A219" s="61" t="s">
        <v>58</v>
      </c>
      <c r="B219" s="94"/>
      <c r="C219" s="58"/>
      <c r="D219" s="161"/>
    </row>
    <row r="220" ht="18.75" customHeight="1" spans="1:4">
      <c r="A220" s="61" t="s">
        <v>171</v>
      </c>
      <c r="B220" s="94"/>
      <c r="C220" s="58">
        <v>21</v>
      </c>
      <c r="D220" s="161"/>
    </row>
    <row r="221" ht="18.75" customHeight="1" spans="1:4">
      <c r="A221" s="61" t="s">
        <v>172</v>
      </c>
      <c r="B221" s="94"/>
      <c r="C221" s="58">
        <v>12</v>
      </c>
      <c r="D221" s="161"/>
    </row>
    <row r="222" ht="18.75" customHeight="1" spans="1:4">
      <c r="A222" s="61" t="s">
        <v>97</v>
      </c>
      <c r="B222" s="94"/>
      <c r="C222" s="58"/>
      <c r="D222" s="161"/>
    </row>
    <row r="223" ht="18.75" customHeight="1" spans="1:4">
      <c r="A223" s="61" t="s">
        <v>173</v>
      </c>
      <c r="B223" s="94"/>
      <c r="C223" s="58"/>
      <c r="D223" s="161"/>
    </row>
    <row r="224" ht="18.75" customHeight="1" spans="1:4">
      <c r="A224" s="61" t="s">
        <v>174</v>
      </c>
      <c r="B224" s="94"/>
      <c r="C224" s="58"/>
      <c r="D224" s="161"/>
    </row>
    <row r="225" ht="18.75" customHeight="1" spans="1:4">
      <c r="A225" s="61" t="s">
        <v>175</v>
      </c>
      <c r="B225" s="94"/>
      <c r="C225" s="58"/>
      <c r="D225" s="161"/>
    </row>
    <row r="226" ht="18.75" customHeight="1" spans="1:4">
      <c r="A226" s="61" t="s">
        <v>176</v>
      </c>
      <c r="B226" s="94"/>
      <c r="C226" s="58"/>
      <c r="D226" s="161"/>
    </row>
    <row r="227" ht="18.75" customHeight="1" spans="1:4">
      <c r="A227" s="61" t="s">
        <v>177</v>
      </c>
      <c r="B227" s="94"/>
      <c r="C227" s="58"/>
      <c r="D227" s="161"/>
    </row>
    <row r="228" ht="18.75" customHeight="1" spans="1:4">
      <c r="A228" s="61" t="s">
        <v>178</v>
      </c>
      <c r="B228" s="94">
        <v>168</v>
      </c>
      <c r="C228" s="58"/>
      <c r="D228" s="161"/>
    </row>
    <row r="229" ht="18.75" customHeight="1" spans="1:4">
      <c r="A229" s="61" t="s">
        <v>65</v>
      </c>
      <c r="B229" s="94">
        <v>186</v>
      </c>
      <c r="C229" s="58">
        <v>160</v>
      </c>
      <c r="D229" s="161">
        <v>86.0215053763441</v>
      </c>
    </row>
    <row r="230" ht="18.75" customHeight="1" spans="1:4">
      <c r="A230" s="61" t="s">
        <v>179</v>
      </c>
      <c r="B230" s="94"/>
      <c r="C230" s="58"/>
      <c r="D230" s="161"/>
    </row>
    <row r="231" ht="18.75" customHeight="1" spans="1:4">
      <c r="A231" s="61" t="s">
        <v>180</v>
      </c>
      <c r="B231" s="58"/>
      <c r="C231" s="58"/>
      <c r="D231" s="161"/>
    </row>
    <row r="232" ht="18.75" customHeight="1" spans="1:4">
      <c r="A232" s="61" t="s">
        <v>181</v>
      </c>
      <c r="B232" s="94"/>
      <c r="C232" s="58"/>
      <c r="D232" s="161"/>
    </row>
    <row r="233" ht="18.75" customHeight="1" spans="1:4">
      <c r="A233" s="61" t="s">
        <v>182</v>
      </c>
      <c r="B233" s="94"/>
      <c r="C233" s="58"/>
      <c r="D233" s="161"/>
    </row>
    <row r="234" ht="18.75" customHeight="1" spans="1:4">
      <c r="A234" s="61" t="s">
        <v>183</v>
      </c>
      <c r="B234" s="58"/>
      <c r="C234" s="58"/>
      <c r="D234" s="161"/>
    </row>
    <row r="235" ht="18.75" customHeight="1" spans="1:4">
      <c r="A235" s="57" t="s">
        <v>184</v>
      </c>
      <c r="B235" s="58"/>
      <c r="C235" s="58"/>
      <c r="D235" s="161"/>
    </row>
    <row r="236" ht="18.75" customHeight="1" spans="1:4">
      <c r="A236" s="61" t="s">
        <v>56</v>
      </c>
      <c r="B236" s="94"/>
      <c r="C236" s="58"/>
      <c r="D236" s="161"/>
    </row>
    <row r="237" ht="18.75" customHeight="1" spans="1:4">
      <c r="A237" s="61" t="s">
        <v>57</v>
      </c>
      <c r="B237" s="94"/>
      <c r="C237" s="58"/>
      <c r="D237" s="161"/>
    </row>
    <row r="238" ht="18.75" customHeight="1" spans="1:4">
      <c r="A238" s="61" t="s">
        <v>58</v>
      </c>
      <c r="B238" s="94"/>
      <c r="C238" s="58"/>
      <c r="D238" s="161"/>
    </row>
    <row r="239" ht="18.75" customHeight="1" spans="1:4">
      <c r="A239" s="61" t="s">
        <v>151</v>
      </c>
      <c r="B239" s="94"/>
      <c r="C239" s="58"/>
      <c r="D239" s="161"/>
    </row>
    <row r="240" ht="18.75" customHeight="1" spans="1:4">
      <c r="A240" s="61" t="s">
        <v>65</v>
      </c>
      <c r="B240" s="94"/>
      <c r="C240" s="58"/>
      <c r="D240" s="161"/>
    </row>
    <row r="241" ht="18.75" customHeight="1" spans="1:4">
      <c r="A241" s="61" t="s">
        <v>185</v>
      </c>
      <c r="B241" s="94"/>
      <c r="C241" s="58"/>
      <c r="D241" s="161"/>
    </row>
    <row r="242" ht="18.75" customHeight="1" spans="1:4">
      <c r="A242" s="57" t="s">
        <v>186</v>
      </c>
      <c r="B242" s="58"/>
      <c r="C242" s="58"/>
      <c r="D242" s="161"/>
    </row>
    <row r="243" ht="18.75" customHeight="1" spans="1:4">
      <c r="A243" s="61" t="s">
        <v>187</v>
      </c>
      <c r="B243" s="94"/>
      <c r="C243" s="58"/>
      <c r="D243" s="161"/>
    </row>
    <row r="244" ht="18.75" customHeight="1" spans="1:4">
      <c r="A244" s="61" t="s">
        <v>188</v>
      </c>
      <c r="B244" s="94"/>
      <c r="C244" s="58"/>
      <c r="D244" s="161"/>
    </row>
    <row r="245" ht="18.75" customHeight="1" spans="1:4">
      <c r="A245" s="57" t="s">
        <v>189</v>
      </c>
      <c r="B245" s="58"/>
      <c r="C245" s="58"/>
      <c r="D245" s="161"/>
    </row>
    <row r="246" ht="18.75" customHeight="1" spans="1:4">
      <c r="A246" s="61" t="s">
        <v>190</v>
      </c>
      <c r="B246" s="94"/>
      <c r="C246" s="58"/>
      <c r="D246" s="161"/>
    </row>
    <row r="247" ht="18.75" customHeight="1" spans="1:4">
      <c r="A247" s="61" t="s">
        <v>191</v>
      </c>
      <c r="B247" s="94"/>
      <c r="C247" s="58"/>
      <c r="D247" s="161"/>
    </row>
    <row r="248" ht="18.75" customHeight="1" spans="1:4">
      <c r="A248" s="57" t="s">
        <v>192</v>
      </c>
      <c r="B248" s="58"/>
      <c r="C248" s="58"/>
      <c r="D248" s="161"/>
    </row>
    <row r="249" ht="18.75" customHeight="1" spans="1:4">
      <c r="A249" s="61" t="s">
        <v>193</v>
      </c>
      <c r="B249" s="94"/>
      <c r="C249" s="58"/>
      <c r="D249" s="161"/>
    </row>
    <row r="250" ht="18.75" customHeight="1" spans="1:4">
      <c r="A250" s="61" t="s">
        <v>194</v>
      </c>
      <c r="B250" s="94"/>
      <c r="C250" s="58"/>
      <c r="D250" s="161"/>
    </row>
    <row r="251" ht="18.75" customHeight="1" spans="1:4">
      <c r="A251" s="61" t="s">
        <v>195</v>
      </c>
      <c r="B251" s="94"/>
      <c r="C251" s="58"/>
      <c r="D251" s="161"/>
    </row>
    <row r="252" ht="18.75" customHeight="1" spans="1:4">
      <c r="A252" s="61" t="s">
        <v>196</v>
      </c>
      <c r="B252" s="94"/>
      <c r="C252" s="58"/>
      <c r="D252" s="161"/>
    </row>
    <row r="253" ht="18.75" customHeight="1" spans="1:4">
      <c r="A253" s="61" t="s">
        <v>197</v>
      </c>
      <c r="B253" s="94"/>
      <c r="C253" s="58"/>
      <c r="D253" s="161"/>
    </row>
    <row r="254" ht="18.75" customHeight="1" spans="1:4">
      <c r="A254" s="61" t="s">
        <v>198</v>
      </c>
      <c r="B254" s="58"/>
      <c r="C254" s="58"/>
      <c r="D254" s="161"/>
    </row>
    <row r="255" ht="18.75" customHeight="1" spans="1:4">
      <c r="A255" s="61" t="s">
        <v>199</v>
      </c>
      <c r="B255" s="94"/>
      <c r="C255" s="58"/>
      <c r="D255" s="161"/>
    </row>
    <row r="256" ht="18.75" customHeight="1" spans="1:4">
      <c r="A256" s="61" t="s">
        <v>200</v>
      </c>
      <c r="B256" s="94"/>
      <c r="C256" s="58"/>
      <c r="D256" s="161"/>
    </row>
    <row r="257" ht="18.75" customHeight="1" spans="1:4">
      <c r="A257" s="61" t="s">
        <v>201</v>
      </c>
      <c r="B257" s="94"/>
      <c r="C257" s="58"/>
      <c r="D257" s="161"/>
    </row>
    <row r="258" ht="18.75" customHeight="1" spans="1:4">
      <c r="A258" s="61" t="s">
        <v>202</v>
      </c>
      <c r="B258" s="94"/>
      <c r="C258" s="58"/>
      <c r="D258" s="161"/>
    </row>
    <row r="259" ht="18.75" customHeight="1" spans="1:4">
      <c r="A259" s="61" t="s">
        <v>203</v>
      </c>
      <c r="B259" s="58"/>
      <c r="C259" s="58"/>
      <c r="D259" s="161"/>
    </row>
    <row r="260" ht="18.75" customHeight="1" spans="1:4">
      <c r="A260" s="61" t="s">
        <v>204</v>
      </c>
      <c r="B260" s="94"/>
      <c r="C260" s="58"/>
      <c r="D260" s="161"/>
    </row>
    <row r="261" ht="18.75" customHeight="1" spans="1:4">
      <c r="A261" s="57" t="s">
        <v>205</v>
      </c>
      <c r="B261" s="58"/>
      <c r="C261" s="58"/>
      <c r="D261" s="161"/>
    </row>
    <row r="262" ht="18.75" customHeight="1" spans="1:4">
      <c r="A262" s="61" t="s">
        <v>206</v>
      </c>
      <c r="B262" s="94"/>
      <c r="C262" s="58"/>
      <c r="D262" s="161"/>
    </row>
    <row r="263" ht="18.75" customHeight="1" spans="1:4">
      <c r="A263" s="61" t="s">
        <v>207</v>
      </c>
      <c r="B263" s="94"/>
      <c r="C263" s="58"/>
      <c r="D263" s="161"/>
    </row>
    <row r="264" ht="18.75" customHeight="1" spans="1:4">
      <c r="A264" s="61" t="s">
        <v>208</v>
      </c>
      <c r="B264" s="94"/>
      <c r="C264" s="58"/>
      <c r="D264" s="161"/>
    </row>
    <row r="265" ht="18.75" customHeight="1" spans="1:4">
      <c r="A265" s="61" t="s">
        <v>209</v>
      </c>
      <c r="B265" s="94"/>
      <c r="C265" s="58"/>
      <c r="D265" s="161"/>
    </row>
    <row r="266" ht="18.75" customHeight="1" spans="1:4">
      <c r="A266" s="57" t="s">
        <v>210</v>
      </c>
      <c r="B266" s="58"/>
      <c r="C266" s="58"/>
      <c r="D266" s="161"/>
    </row>
    <row r="267" ht="18.75" customHeight="1" spans="1:4">
      <c r="A267" s="61" t="s">
        <v>56</v>
      </c>
      <c r="B267" s="94"/>
      <c r="C267" s="58"/>
      <c r="D267" s="161"/>
    </row>
    <row r="268" ht="18.75" customHeight="1" spans="1:4">
      <c r="A268" s="61" t="s">
        <v>57</v>
      </c>
      <c r="B268" s="94"/>
      <c r="C268" s="58"/>
      <c r="D268" s="161"/>
    </row>
    <row r="269" ht="18.75" customHeight="1" spans="1:4">
      <c r="A269" s="61" t="s">
        <v>58</v>
      </c>
      <c r="B269" s="94"/>
      <c r="C269" s="58"/>
      <c r="D269" s="161"/>
    </row>
    <row r="270" ht="18.75" customHeight="1" spans="1:4">
      <c r="A270" s="61" t="s">
        <v>65</v>
      </c>
      <c r="B270" s="94"/>
      <c r="C270" s="58"/>
      <c r="D270" s="161"/>
    </row>
    <row r="271" ht="18.75" customHeight="1" spans="1:4">
      <c r="A271" s="61" t="s">
        <v>211</v>
      </c>
      <c r="B271" s="94"/>
      <c r="C271" s="58"/>
      <c r="D271" s="161"/>
    </row>
    <row r="272" ht="18.75" customHeight="1" spans="1:4">
      <c r="A272" s="61" t="s">
        <v>212</v>
      </c>
      <c r="B272" s="58"/>
      <c r="C272" s="58"/>
      <c r="D272" s="161"/>
    </row>
    <row r="273" ht="18.75" customHeight="1" spans="1:4">
      <c r="A273" s="61" t="s">
        <v>213</v>
      </c>
      <c r="B273" s="94"/>
      <c r="C273" s="58"/>
      <c r="D273" s="161"/>
    </row>
    <row r="274" ht="18.75" customHeight="1" spans="1:4">
      <c r="A274" s="61" t="s">
        <v>214</v>
      </c>
      <c r="B274" s="58"/>
      <c r="C274" s="58"/>
      <c r="D274" s="161"/>
    </row>
    <row r="275" ht="18.75" customHeight="1" spans="1:4">
      <c r="A275" s="57" t="s">
        <v>215</v>
      </c>
      <c r="B275" s="58"/>
      <c r="C275" s="58"/>
      <c r="D275" s="161"/>
    </row>
    <row r="276" ht="18.75" customHeight="1" spans="1:4">
      <c r="A276" s="57" t="s">
        <v>216</v>
      </c>
      <c r="B276" s="94"/>
      <c r="C276" s="58"/>
      <c r="D276" s="161"/>
    </row>
    <row r="277" ht="18.75" customHeight="1" spans="1:4">
      <c r="A277" s="57" t="s">
        <v>217</v>
      </c>
      <c r="B277" s="94"/>
      <c r="C277" s="58"/>
      <c r="D277" s="161"/>
    </row>
    <row r="278" ht="18.75" customHeight="1" spans="1:4">
      <c r="A278" s="57" t="s">
        <v>218</v>
      </c>
      <c r="B278" s="94"/>
      <c r="C278" s="58"/>
      <c r="D278" s="161"/>
    </row>
    <row r="279" ht="18.75" customHeight="1" spans="1:4">
      <c r="A279" s="57" t="s">
        <v>219</v>
      </c>
      <c r="B279" s="58"/>
      <c r="C279" s="58"/>
      <c r="D279" s="161"/>
    </row>
    <row r="280" ht="18.75" customHeight="1" spans="1:4">
      <c r="A280" s="57" t="s">
        <v>220</v>
      </c>
      <c r="B280" s="94"/>
      <c r="C280" s="58"/>
      <c r="D280" s="161"/>
    </row>
    <row r="281" ht="18.75" customHeight="1" spans="1:4">
      <c r="A281" s="57" t="s">
        <v>221</v>
      </c>
      <c r="B281" s="58"/>
      <c r="C281" s="58"/>
      <c r="D281" s="161"/>
    </row>
    <row r="282" ht="18.75" customHeight="1" spans="1:4">
      <c r="A282" s="57" t="s">
        <v>222</v>
      </c>
      <c r="B282" s="94"/>
      <c r="C282" s="58"/>
      <c r="D282" s="161"/>
    </row>
    <row r="283" ht="18.75" customHeight="1" spans="1:4">
      <c r="A283" s="57" t="s">
        <v>223</v>
      </c>
      <c r="B283" s="58"/>
      <c r="C283" s="58"/>
      <c r="D283" s="161"/>
    </row>
    <row r="284" ht="18.75" customHeight="1" spans="1:4">
      <c r="A284" s="57" t="s">
        <v>224</v>
      </c>
      <c r="B284" s="94"/>
      <c r="C284" s="58"/>
      <c r="D284" s="161"/>
    </row>
    <row r="285" ht="18.75" customHeight="1" spans="1:4">
      <c r="A285" s="57" t="s">
        <v>225</v>
      </c>
      <c r="B285" s="94"/>
      <c r="C285" s="58"/>
      <c r="D285" s="161"/>
    </row>
    <row r="286" ht="18.75" customHeight="1" spans="1:4">
      <c r="A286" s="57" t="s">
        <v>226</v>
      </c>
      <c r="B286" s="94"/>
      <c r="C286" s="58"/>
      <c r="D286" s="161"/>
    </row>
    <row r="287" ht="18.75" customHeight="1" spans="1:4">
      <c r="A287" s="57" t="s">
        <v>227</v>
      </c>
      <c r="B287" s="94"/>
      <c r="C287" s="58"/>
      <c r="D287" s="161"/>
    </row>
    <row r="288" ht="18.75" customHeight="1" spans="1:4">
      <c r="A288" s="57" t="s">
        <v>228</v>
      </c>
      <c r="B288" s="94"/>
      <c r="C288" s="58"/>
      <c r="D288" s="161"/>
    </row>
    <row r="289" ht="18.75" customHeight="1" spans="1:4">
      <c r="A289" s="57" t="s">
        <v>229</v>
      </c>
      <c r="B289" s="94"/>
      <c r="C289" s="58"/>
      <c r="D289" s="161"/>
    </row>
    <row r="290" ht="18.75" customHeight="1" spans="1:4">
      <c r="A290" s="57" t="s">
        <v>230</v>
      </c>
      <c r="B290" s="94"/>
      <c r="C290" s="58"/>
      <c r="D290" s="161"/>
    </row>
    <row r="291" ht="18.75" customHeight="1" spans="1:4">
      <c r="A291" s="57" t="s">
        <v>231</v>
      </c>
      <c r="B291" s="58"/>
      <c r="C291" s="58"/>
      <c r="D291" s="161"/>
    </row>
    <row r="292" ht="18.75" customHeight="1" spans="1:4">
      <c r="A292" s="57" t="s">
        <v>232</v>
      </c>
      <c r="B292" s="94"/>
      <c r="C292" s="58"/>
      <c r="D292" s="161"/>
    </row>
    <row r="293" ht="18.75" customHeight="1" spans="1:4">
      <c r="A293" s="61" t="s">
        <v>233</v>
      </c>
      <c r="B293" s="58">
        <v>1841</v>
      </c>
      <c r="C293" s="58">
        <v>2207</v>
      </c>
      <c r="D293" s="161">
        <v>119.880499728408</v>
      </c>
    </row>
    <row r="294" ht="18.75" customHeight="1" spans="1:4">
      <c r="A294" s="61" t="s">
        <v>234</v>
      </c>
      <c r="B294" s="58"/>
      <c r="C294" s="58"/>
      <c r="D294" s="161"/>
    </row>
    <row r="295" ht="18.75" customHeight="1" spans="1:4">
      <c r="A295" s="61" t="s">
        <v>235</v>
      </c>
      <c r="B295" s="94"/>
      <c r="C295" s="58"/>
      <c r="D295" s="161"/>
    </row>
    <row r="296" ht="18.75" customHeight="1" spans="1:4">
      <c r="A296" s="61" t="s">
        <v>236</v>
      </c>
      <c r="B296" s="94"/>
      <c r="C296" s="58"/>
      <c r="D296" s="161"/>
    </row>
    <row r="297" ht="18.75" customHeight="1" spans="1:4">
      <c r="A297" s="61" t="s">
        <v>237</v>
      </c>
      <c r="B297" s="58"/>
      <c r="C297" s="58"/>
      <c r="D297" s="161"/>
    </row>
    <row r="298" ht="18.75" customHeight="1" spans="1:4">
      <c r="A298" s="61" t="s">
        <v>56</v>
      </c>
      <c r="B298" s="94"/>
      <c r="C298" s="58"/>
      <c r="D298" s="161"/>
    </row>
    <row r="299" ht="18.75" customHeight="1" spans="1:4">
      <c r="A299" s="61" t="s">
        <v>57</v>
      </c>
      <c r="B299" s="94"/>
      <c r="C299" s="58"/>
      <c r="D299" s="161"/>
    </row>
    <row r="300" ht="18.75" customHeight="1" spans="1:4">
      <c r="A300" s="61" t="s">
        <v>58</v>
      </c>
      <c r="B300" s="94"/>
      <c r="C300" s="58"/>
      <c r="D300" s="161"/>
    </row>
    <row r="301" ht="18.75" customHeight="1" spans="1:4">
      <c r="A301" s="61" t="s">
        <v>97</v>
      </c>
      <c r="B301" s="94"/>
      <c r="C301" s="58"/>
      <c r="D301" s="161"/>
    </row>
    <row r="302" ht="18.75" customHeight="1" spans="1:4">
      <c r="A302" s="61" t="s">
        <v>238</v>
      </c>
      <c r="B302" s="94"/>
      <c r="C302" s="58"/>
      <c r="D302" s="161"/>
    </row>
    <row r="303" ht="18.75" customHeight="1" spans="1:4">
      <c r="A303" s="61" t="s">
        <v>239</v>
      </c>
      <c r="B303" s="94"/>
      <c r="C303" s="58"/>
      <c r="D303" s="161"/>
    </row>
    <row r="304" ht="18.75" customHeight="1" spans="1:4">
      <c r="A304" s="61" t="s">
        <v>240</v>
      </c>
      <c r="B304" s="94"/>
      <c r="C304" s="58"/>
      <c r="D304" s="161"/>
    </row>
    <row r="305" ht="18.75" customHeight="1" spans="1:4">
      <c r="A305" s="61" t="s">
        <v>241</v>
      </c>
      <c r="B305" s="94"/>
      <c r="C305" s="58"/>
      <c r="D305" s="161"/>
    </row>
    <row r="306" ht="18.75" customHeight="1" spans="1:4">
      <c r="A306" s="61" t="s">
        <v>65</v>
      </c>
      <c r="B306" s="94"/>
      <c r="C306" s="58"/>
      <c r="D306" s="161"/>
    </row>
    <row r="307" ht="18.75" customHeight="1" spans="1:4">
      <c r="A307" s="61" t="s">
        <v>242</v>
      </c>
      <c r="B307" s="94"/>
      <c r="C307" s="58"/>
      <c r="D307" s="161"/>
    </row>
    <row r="308" ht="18.75" customHeight="1" spans="1:4">
      <c r="A308" s="61" t="s">
        <v>243</v>
      </c>
      <c r="B308" s="58"/>
      <c r="C308" s="58"/>
      <c r="D308" s="161"/>
    </row>
    <row r="309" ht="18.75" customHeight="1" spans="1:4">
      <c r="A309" s="61" t="s">
        <v>56</v>
      </c>
      <c r="B309" s="94"/>
      <c r="C309" s="58"/>
      <c r="D309" s="161"/>
    </row>
    <row r="310" ht="18.75" customHeight="1" spans="1:4">
      <c r="A310" s="61" t="s">
        <v>57</v>
      </c>
      <c r="B310" s="94"/>
      <c r="C310" s="58"/>
      <c r="D310" s="161"/>
    </row>
    <row r="311" ht="18.75" customHeight="1" spans="1:4">
      <c r="A311" s="61" t="s">
        <v>58</v>
      </c>
      <c r="B311" s="94"/>
      <c r="C311" s="58"/>
      <c r="D311" s="161"/>
    </row>
    <row r="312" ht="18.75" customHeight="1" spans="1:4">
      <c r="A312" s="61" t="s">
        <v>244</v>
      </c>
      <c r="B312" s="94"/>
      <c r="C312" s="58"/>
      <c r="D312" s="161"/>
    </row>
    <row r="313" ht="18.75" customHeight="1" spans="1:4">
      <c r="A313" s="61" t="s">
        <v>65</v>
      </c>
      <c r="B313" s="94"/>
      <c r="C313" s="58"/>
      <c r="D313" s="161"/>
    </row>
    <row r="314" ht="18.75" customHeight="1" spans="1:4">
      <c r="A314" s="61" t="s">
        <v>245</v>
      </c>
      <c r="B314" s="94"/>
      <c r="C314" s="58"/>
      <c r="D314" s="161"/>
    </row>
    <row r="315" ht="18.75" customHeight="1" spans="1:4">
      <c r="A315" s="61" t="s">
        <v>246</v>
      </c>
      <c r="B315" s="58"/>
      <c r="C315" s="58">
        <v>21</v>
      </c>
      <c r="D315" s="161"/>
    </row>
    <row r="316" ht="18.75" customHeight="1" spans="1:4">
      <c r="A316" s="61" t="s">
        <v>56</v>
      </c>
      <c r="B316" s="94"/>
      <c r="C316" s="58"/>
      <c r="D316" s="161"/>
    </row>
    <row r="317" ht="18.75" customHeight="1" spans="1:4">
      <c r="A317" s="61" t="s">
        <v>57</v>
      </c>
      <c r="B317" s="94"/>
      <c r="C317" s="58">
        <v>21</v>
      </c>
      <c r="D317" s="161"/>
    </row>
    <row r="318" ht="18.75" customHeight="1" spans="1:4">
      <c r="A318" s="61" t="s">
        <v>58</v>
      </c>
      <c r="B318" s="94"/>
      <c r="C318" s="58"/>
      <c r="D318" s="161"/>
    </row>
    <row r="319" ht="18.75" customHeight="1" spans="1:4">
      <c r="A319" s="61" t="s">
        <v>247</v>
      </c>
      <c r="B319" s="94"/>
      <c r="C319" s="58"/>
      <c r="D319" s="161"/>
    </row>
    <row r="320" ht="18.75" customHeight="1" spans="1:4">
      <c r="A320" s="61" t="s">
        <v>248</v>
      </c>
      <c r="B320" s="94"/>
      <c r="C320" s="58"/>
      <c r="D320" s="161"/>
    </row>
    <row r="321" ht="18.75" customHeight="1" spans="1:4">
      <c r="A321" s="61" t="s">
        <v>65</v>
      </c>
      <c r="B321" s="94"/>
      <c r="C321" s="58"/>
      <c r="D321" s="161"/>
    </row>
    <row r="322" ht="18.75" customHeight="1" spans="1:4">
      <c r="A322" s="61" t="s">
        <v>249</v>
      </c>
      <c r="B322" s="94"/>
      <c r="C322" s="58"/>
      <c r="D322" s="161"/>
    </row>
    <row r="323" ht="18.75" customHeight="1" spans="1:4">
      <c r="A323" s="61" t="s">
        <v>250</v>
      </c>
      <c r="B323" s="58"/>
      <c r="C323" s="58">
        <v>61</v>
      </c>
      <c r="D323" s="161"/>
    </row>
    <row r="324" ht="18.75" customHeight="1" spans="1:4">
      <c r="A324" s="61" t="s">
        <v>56</v>
      </c>
      <c r="B324" s="94"/>
      <c r="C324" s="58"/>
      <c r="D324" s="161"/>
    </row>
    <row r="325" ht="18.75" customHeight="1" spans="1:4">
      <c r="A325" s="61" t="s">
        <v>57</v>
      </c>
      <c r="B325" s="94"/>
      <c r="C325" s="58">
        <v>61</v>
      </c>
      <c r="D325" s="161"/>
    </row>
    <row r="326" ht="18.75" customHeight="1" spans="1:4">
      <c r="A326" s="61" t="s">
        <v>58</v>
      </c>
      <c r="B326" s="94"/>
      <c r="C326" s="58"/>
      <c r="D326" s="161"/>
    </row>
    <row r="327" ht="18.75" customHeight="1" spans="1:4">
      <c r="A327" s="61" t="s">
        <v>251</v>
      </c>
      <c r="B327" s="94"/>
      <c r="C327" s="58"/>
      <c r="D327" s="161"/>
    </row>
    <row r="328" ht="18.75" customHeight="1" spans="1:4">
      <c r="A328" s="61" t="s">
        <v>252</v>
      </c>
      <c r="B328" s="94"/>
      <c r="C328" s="58"/>
      <c r="D328" s="161"/>
    </row>
    <row r="329" ht="18.75" customHeight="1" spans="1:4">
      <c r="A329" s="61" t="s">
        <v>253</v>
      </c>
      <c r="B329" s="94"/>
      <c r="C329" s="58"/>
      <c r="D329" s="161"/>
    </row>
    <row r="330" ht="18.75" customHeight="1" spans="1:4">
      <c r="A330" s="61" t="s">
        <v>65</v>
      </c>
      <c r="B330" s="94"/>
      <c r="C330" s="58"/>
      <c r="D330" s="161"/>
    </row>
    <row r="331" ht="18.75" customHeight="1" spans="1:4">
      <c r="A331" s="61" t="s">
        <v>254</v>
      </c>
      <c r="B331" s="94"/>
      <c r="C331" s="58"/>
      <c r="D331" s="161"/>
    </row>
    <row r="332" ht="18.75" customHeight="1" spans="1:4">
      <c r="A332" s="61" t="s">
        <v>255</v>
      </c>
      <c r="B332" s="58">
        <v>1841</v>
      </c>
      <c r="C332" s="58">
        <v>2125</v>
      </c>
      <c r="D332" s="161">
        <v>115.426398696361</v>
      </c>
    </row>
    <row r="333" ht="18.75" customHeight="1" spans="1:4">
      <c r="A333" s="61" t="s">
        <v>56</v>
      </c>
      <c r="B333" s="94">
        <v>1000</v>
      </c>
      <c r="C333" s="58">
        <v>1832</v>
      </c>
      <c r="D333" s="161">
        <v>183.2</v>
      </c>
    </row>
    <row r="334" ht="18.75" customHeight="1" spans="1:4">
      <c r="A334" s="61" t="s">
        <v>57</v>
      </c>
      <c r="B334" s="94">
        <v>531</v>
      </c>
      <c r="C334" s="58">
        <v>228</v>
      </c>
      <c r="D334" s="161">
        <v>42.9378531073446</v>
      </c>
    </row>
    <row r="335" ht="18.75" customHeight="1" spans="1:4">
      <c r="A335" s="61" t="s">
        <v>58</v>
      </c>
      <c r="B335" s="94"/>
      <c r="C335" s="58"/>
      <c r="D335" s="161"/>
    </row>
    <row r="336" ht="18.75" customHeight="1" spans="1:4">
      <c r="A336" s="61" t="s">
        <v>256</v>
      </c>
      <c r="B336" s="94"/>
      <c r="C336" s="58"/>
      <c r="D336" s="161"/>
    </row>
    <row r="337" ht="18.75" customHeight="1" spans="1:4">
      <c r="A337" s="61" t="s">
        <v>257</v>
      </c>
      <c r="B337" s="94"/>
      <c r="C337" s="58"/>
      <c r="D337" s="161"/>
    </row>
    <row r="338" ht="18.75" customHeight="1" spans="1:4">
      <c r="A338" s="61" t="s">
        <v>258</v>
      </c>
      <c r="B338" s="94"/>
      <c r="C338" s="58"/>
      <c r="D338" s="161"/>
    </row>
    <row r="339" ht="18.75" customHeight="1" spans="1:4">
      <c r="A339" s="61" t="s">
        <v>259</v>
      </c>
      <c r="B339" s="94">
        <v>310</v>
      </c>
      <c r="C339" s="58">
        <v>65</v>
      </c>
      <c r="D339" s="161">
        <v>20.9677419354839</v>
      </c>
    </row>
    <row r="340" ht="18.75" customHeight="1" spans="1:4">
      <c r="A340" s="61" t="s">
        <v>260</v>
      </c>
      <c r="B340" s="94"/>
      <c r="C340" s="58"/>
      <c r="D340" s="161"/>
    </row>
    <row r="341" ht="18.75" customHeight="1" spans="1:4">
      <c r="A341" s="61" t="s">
        <v>261</v>
      </c>
      <c r="B341" s="94"/>
      <c r="C341" s="58"/>
      <c r="D341" s="161"/>
    </row>
    <row r="342" ht="18.75" customHeight="1" spans="1:4">
      <c r="A342" s="61" t="s">
        <v>262</v>
      </c>
      <c r="B342" s="94"/>
      <c r="C342" s="58"/>
      <c r="D342" s="161"/>
    </row>
    <row r="343" ht="18.75" customHeight="1" spans="1:4">
      <c r="A343" s="61" t="s">
        <v>97</v>
      </c>
      <c r="B343" s="94"/>
      <c r="C343" s="58"/>
      <c r="D343" s="161"/>
    </row>
    <row r="344" ht="18.75" customHeight="1" spans="1:4">
      <c r="A344" s="61" t="s">
        <v>65</v>
      </c>
      <c r="B344" s="94"/>
      <c r="C344" s="58"/>
      <c r="D344" s="161"/>
    </row>
    <row r="345" ht="18.75" customHeight="1" spans="1:4">
      <c r="A345" s="61" t="s">
        <v>263</v>
      </c>
      <c r="B345" s="94"/>
      <c r="C345" s="58"/>
      <c r="D345" s="161"/>
    </row>
    <row r="346" ht="18.75" customHeight="1" spans="1:4">
      <c r="A346" s="61" t="s">
        <v>264</v>
      </c>
      <c r="B346" s="58"/>
      <c r="C346" s="58"/>
      <c r="D346" s="161"/>
    </row>
    <row r="347" ht="18.75" customHeight="1" spans="1:4">
      <c r="A347" s="61" t="s">
        <v>56</v>
      </c>
      <c r="B347" s="94"/>
      <c r="C347" s="58"/>
      <c r="D347" s="161"/>
    </row>
    <row r="348" ht="18.75" customHeight="1" spans="1:4">
      <c r="A348" s="61" t="s">
        <v>57</v>
      </c>
      <c r="B348" s="94"/>
      <c r="C348" s="58"/>
      <c r="D348" s="161"/>
    </row>
    <row r="349" ht="18.75" customHeight="1" spans="1:4">
      <c r="A349" s="61" t="s">
        <v>58</v>
      </c>
      <c r="B349" s="94"/>
      <c r="C349" s="58"/>
      <c r="D349" s="161"/>
    </row>
    <row r="350" ht="18.75" customHeight="1" spans="1:4">
      <c r="A350" s="61" t="s">
        <v>265</v>
      </c>
      <c r="B350" s="94"/>
      <c r="C350" s="58"/>
      <c r="D350" s="161"/>
    </row>
    <row r="351" ht="18.75" customHeight="1" spans="1:4">
      <c r="A351" s="61" t="s">
        <v>266</v>
      </c>
      <c r="B351" s="94"/>
      <c r="C351" s="58"/>
      <c r="D351" s="161"/>
    </row>
    <row r="352" ht="18.75" customHeight="1" spans="1:4">
      <c r="A352" s="61" t="s">
        <v>267</v>
      </c>
      <c r="B352" s="94"/>
      <c r="C352" s="58"/>
      <c r="D352" s="161"/>
    </row>
    <row r="353" ht="18.75" customHeight="1" spans="1:4">
      <c r="A353" s="61" t="s">
        <v>97</v>
      </c>
      <c r="B353" s="94"/>
      <c r="C353" s="58"/>
      <c r="D353" s="161"/>
    </row>
    <row r="354" ht="18.75" customHeight="1" spans="1:4">
      <c r="A354" s="61" t="s">
        <v>65</v>
      </c>
      <c r="B354" s="94"/>
      <c r="C354" s="58"/>
      <c r="D354" s="161"/>
    </row>
    <row r="355" ht="18.75" customHeight="1" spans="1:4">
      <c r="A355" s="61" t="s">
        <v>268</v>
      </c>
      <c r="B355" s="94"/>
      <c r="C355" s="58"/>
      <c r="D355" s="161"/>
    </row>
    <row r="356" ht="18.75" customHeight="1" spans="1:4">
      <c r="A356" s="61" t="s">
        <v>269</v>
      </c>
      <c r="B356" s="58"/>
      <c r="C356" s="58"/>
      <c r="D356" s="161"/>
    </row>
    <row r="357" ht="18.75" customHeight="1" spans="1:4">
      <c r="A357" s="61" t="s">
        <v>56</v>
      </c>
      <c r="B357" s="94"/>
      <c r="C357" s="58"/>
      <c r="D357" s="161"/>
    </row>
    <row r="358" ht="18.75" customHeight="1" spans="1:4">
      <c r="A358" s="61" t="s">
        <v>57</v>
      </c>
      <c r="B358" s="94"/>
      <c r="C358" s="58"/>
      <c r="D358" s="161"/>
    </row>
    <row r="359" ht="18.75" customHeight="1" spans="1:4">
      <c r="A359" s="61" t="s">
        <v>58</v>
      </c>
      <c r="B359" s="94"/>
      <c r="C359" s="58"/>
      <c r="D359" s="161"/>
    </row>
    <row r="360" ht="18.75" customHeight="1" spans="1:4">
      <c r="A360" s="61" t="s">
        <v>270</v>
      </c>
      <c r="B360" s="94"/>
      <c r="C360" s="58"/>
      <c r="D360" s="161"/>
    </row>
    <row r="361" ht="18.75" customHeight="1" spans="1:4">
      <c r="A361" s="61" t="s">
        <v>271</v>
      </c>
      <c r="B361" s="94"/>
      <c r="C361" s="58"/>
      <c r="D361" s="161"/>
    </row>
    <row r="362" ht="18.75" customHeight="1" spans="1:4">
      <c r="A362" s="61" t="s">
        <v>272</v>
      </c>
      <c r="B362" s="94"/>
      <c r="C362" s="58"/>
      <c r="D362" s="161"/>
    </row>
    <row r="363" ht="18.75" customHeight="1" spans="1:4">
      <c r="A363" s="61" t="s">
        <v>97</v>
      </c>
      <c r="B363" s="94"/>
      <c r="C363" s="58"/>
      <c r="D363" s="161"/>
    </row>
    <row r="364" ht="18.75" customHeight="1" spans="1:4">
      <c r="A364" s="61" t="s">
        <v>65</v>
      </c>
      <c r="B364" s="94"/>
      <c r="C364" s="58"/>
      <c r="D364" s="161"/>
    </row>
    <row r="365" ht="18.75" customHeight="1" spans="1:4">
      <c r="A365" s="61" t="s">
        <v>273</v>
      </c>
      <c r="B365" s="94"/>
      <c r="C365" s="58"/>
      <c r="D365" s="161"/>
    </row>
    <row r="366" ht="18.75" customHeight="1" spans="1:4">
      <c r="A366" s="61" t="s">
        <v>274</v>
      </c>
      <c r="B366" s="58"/>
      <c r="C366" s="58"/>
      <c r="D366" s="161"/>
    </row>
    <row r="367" ht="18.75" customHeight="1" spans="1:4">
      <c r="A367" s="61" t="s">
        <v>56</v>
      </c>
      <c r="B367" s="94"/>
      <c r="C367" s="58"/>
      <c r="D367" s="161"/>
    </row>
    <row r="368" ht="18.75" customHeight="1" spans="1:4">
      <c r="A368" s="61" t="s">
        <v>57</v>
      </c>
      <c r="B368" s="94"/>
      <c r="C368" s="58"/>
      <c r="D368" s="161"/>
    </row>
    <row r="369" ht="18.75" customHeight="1" spans="1:4">
      <c r="A369" s="61" t="s">
        <v>58</v>
      </c>
      <c r="B369" s="94"/>
      <c r="C369" s="58"/>
      <c r="D369" s="161"/>
    </row>
    <row r="370" ht="18.75" customHeight="1" spans="1:4">
      <c r="A370" s="61" t="s">
        <v>275</v>
      </c>
      <c r="B370" s="94"/>
      <c r="C370" s="58"/>
      <c r="D370" s="161"/>
    </row>
    <row r="371" ht="18.75" customHeight="1" spans="1:4">
      <c r="A371" s="61" t="s">
        <v>276</v>
      </c>
      <c r="B371" s="94"/>
      <c r="C371" s="58"/>
      <c r="D371" s="161"/>
    </row>
    <row r="372" ht="18.75" customHeight="1" spans="1:4">
      <c r="A372" s="61" t="s">
        <v>65</v>
      </c>
      <c r="B372" s="94"/>
      <c r="C372" s="58"/>
      <c r="D372" s="161"/>
    </row>
    <row r="373" ht="18.75" customHeight="1" spans="1:4">
      <c r="A373" s="61" t="s">
        <v>277</v>
      </c>
      <c r="B373" s="94"/>
      <c r="C373" s="58"/>
      <c r="D373" s="161"/>
    </row>
    <row r="374" ht="18.75" customHeight="1" spans="1:4">
      <c r="A374" s="61" t="s">
        <v>278</v>
      </c>
      <c r="B374" s="58"/>
      <c r="C374" s="58"/>
      <c r="D374" s="161"/>
    </row>
    <row r="375" ht="18.75" customHeight="1" spans="1:4">
      <c r="A375" s="61" t="s">
        <v>56</v>
      </c>
      <c r="B375" s="94"/>
      <c r="C375" s="58"/>
      <c r="D375" s="161"/>
    </row>
    <row r="376" ht="18.75" customHeight="1" spans="1:4">
      <c r="A376" s="61" t="s">
        <v>57</v>
      </c>
      <c r="B376" s="94"/>
      <c r="C376" s="58"/>
      <c r="D376" s="161"/>
    </row>
    <row r="377" ht="18.75" customHeight="1" spans="1:4">
      <c r="A377" s="61" t="s">
        <v>97</v>
      </c>
      <c r="B377" s="94"/>
      <c r="C377" s="58"/>
      <c r="D377" s="161"/>
    </row>
    <row r="378" ht="18.75" customHeight="1" spans="1:4">
      <c r="A378" s="61" t="s">
        <v>279</v>
      </c>
      <c r="B378" s="94"/>
      <c r="C378" s="58"/>
      <c r="D378" s="161"/>
    </row>
    <row r="379" ht="18.75" customHeight="1" spans="1:4">
      <c r="A379" s="61" t="s">
        <v>280</v>
      </c>
      <c r="B379" s="94"/>
      <c r="C379" s="58"/>
      <c r="D379" s="161"/>
    </row>
    <row r="380" ht="18.75" customHeight="1" spans="1:4">
      <c r="A380" s="61" t="s">
        <v>281</v>
      </c>
      <c r="B380" s="58"/>
      <c r="C380" s="58"/>
      <c r="D380" s="161"/>
    </row>
    <row r="381" ht="18.75" customHeight="1" spans="1:4">
      <c r="A381" s="61" t="s">
        <v>282</v>
      </c>
      <c r="B381" s="94"/>
      <c r="C381" s="58"/>
      <c r="D381" s="161"/>
    </row>
    <row r="382" ht="18.75" customHeight="1" spans="1:4">
      <c r="A382" s="61" t="s">
        <v>283</v>
      </c>
      <c r="B382" s="94"/>
      <c r="C382" s="58"/>
      <c r="D382" s="161"/>
    </row>
    <row r="383" ht="18.75" customHeight="1" spans="1:4">
      <c r="A383" s="61" t="s">
        <v>284</v>
      </c>
      <c r="B383" s="58">
        <v>97414</v>
      </c>
      <c r="C383" s="58">
        <v>83013</v>
      </c>
      <c r="D383" s="161">
        <v>85.2167039645226</v>
      </c>
    </row>
    <row r="384" ht="18.75" customHeight="1" spans="1:4">
      <c r="A384" s="61" t="s">
        <v>285</v>
      </c>
      <c r="B384" s="58">
        <v>6352</v>
      </c>
      <c r="C384" s="58">
        <v>4020</v>
      </c>
      <c r="D384" s="161">
        <v>63.2871536523929</v>
      </c>
    </row>
    <row r="385" ht="18.75" customHeight="1" spans="1:4">
      <c r="A385" s="61" t="s">
        <v>56</v>
      </c>
      <c r="B385" s="94">
        <v>5710</v>
      </c>
      <c r="C385" s="58">
        <v>2784</v>
      </c>
      <c r="D385" s="161">
        <v>48.7565674255692</v>
      </c>
    </row>
    <row r="386" ht="18.75" customHeight="1" spans="1:4">
      <c r="A386" s="61" t="s">
        <v>57</v>
      </c>
      <c r="B386" s="94"/>
      <c r="C386" s="58"/>
      <c r="D386" s="161"/>
    </row>
    <row r="387" ht="18.75" customHeight="1" spans="1:4">
      <c r="A387" s="61" t="s">
        <v>58</v>
      </c>
      <c r="B387" s="94"/>
      <c r="C387" s="58"/>
      <c r="D387" s="161"/>
    </row>
    <row r="388" ht="18.75" customHeight="1" spans="1:4">
      <c r="A388" s="61" t="s">
        <v>286</v>
      </c>
      <c r="B388" s="94">
        <v>642</v>
      </c>
      <c r="C388" s="58">
        <v>1236</v>
      </c>
      <c r="D388" s="161">
        <v>192.523364485981</v>
      </c>
    </row>
    <row r="389" ht="18.75" customHeight="1" spans="1:4">
      <c r="A389" s="61" t="s">
        <v>287</v>
      </c>
      <c r="B389" s="58">
        <v>84588</v>
      </c>
      <c r="C389" s="58">
        <v>72119</v>
      </c>
      <c r="D389" s="161">
        <v>85.2591384120679</v>
      </c>
    </row>
    <row r="390" ht="18.75" customHeight="1" spans="1:4">
      <c r="A390" s="61" t="s">
        <v>288</v>
      </c>
      <c r="B390" s="94">
        <v>2949</v>
      </c>
      <c r="C390" s="58">
        <v>1899</v>
      </c>
      <c r="D390" s="161">
        <v>64.3947100712106</v>
      </c>
    </row>
    <row r="391" ht="18.75" customHeight="1" spans="1:4">
      <c r="A391" s="61" t="s">
        <v>289</v>
      </c>
      <c r="B391" s="94">
        <v>43822</v>
      </c>
      <c r="C391" s="58">
        <v>42248</v>
      </c>
      <c r="D391" s="161">
        <v>96.4081967961298</v>
      </c>
    </row>
    <row r="392" ht="18.75" customHeight="1" spans="1:4">
      <c r="A392" s="61" t="s">
        <v>290</v>
      </c>
      <c r="B392" s="94">
        <v>30468</v>
      </c>
      <c r="C392" s="58">
        <v>22809</v>
      </c>
      <c r="D392" s="161">
        <v>74.8621504529342</v>
      </c>
    </row>
    <row r="393" ht="18.75" customHeight="1" spans="1:4">
      <c r="A393" s="61" t="s">
        <v>291</v>
      </c>
      <c r="B393" s="94">
        <v>5500</v>
      </c>
      <c r="C393" s="58">
        <v>5141</v>
      </c>
      <c r="D393" s="161">
        <v>93.4727272727273</v>
      </c>
    </row>
    <row r="394" ht="18.75" customHeight="1" spans="1:4">
      <c r="A394" s="61" t="s">
        <v>292</v>
      </c>
      <c r="B394" s="94"/>
      <c r="C394" s="58"/>
      <c r="D394" s="161"/>
    </row>
    <row r="395" ht="18.75" customHeight="1" spans="1:4">
      <c r="A395" s="61" t="s">
        <v>293</v>
      </c>
      <c r="B395" s="94">
        <v>1849</v>
      </c>
      <c r="C395" s="58">
        <v>22</v>
      </c>
      <c r="D395" s="161">
        <v>1.18983234180638</v>
      </c>
    </row>
    <row r="396" ht="18.75" customHeight="1" spans="1:4">
      <c r="A396" s="61" t="s">
        <v>294</v>
      </c>
      <c r="B396" s="58">
        <v>2240</v>
      </c>
      <c r="C396" s="58">
        <v>2401</v>
      </c>
      <c r="D396" s="161">
        <v>107.1875</v>
      </c>
    </row>
    <row r="397" ht="18.75" customHeight="1" spans="1:4">
      <c r="A397" s="61" t="s">
        <v>295</v>
      </c>
      <c r="B397" s="94"/>
      <c r="C397" s="58"/>
      <c r="D397" s="161"/>
    </row>
    <row r="398" ht="18.75" customHeight="1" spans="1:4">
      <c r="A398" s="61" t="s">
        <v>296</v>
      </c>
      <c r="B398" s="94">
        <v>1991</v>
      </c>
      <c r="C398" s="58">
        <v>2401</v>
      </c>
      <c r="D398" s="161">
        <v>120.592667001507</v>
      </c>
    </row>
    <row r="399" ht="18.75" customHeight="1" spans="1:4">
      <c r="A399" s="61" t="s">
        <v>297</v>
      </c>
      <c r="B399" s="94">
        <v>249</v>
      </c>
      <c r="C399" s="58"/>
      <c r="D399" s="161"/>
    </row>
    <row r="400" ht="18.75" customHeight="1" spans="1:4">
      <c r="A400" s="61" t="s">
        <v>298</v>
      </c>
      <c r="B400" s="94"/>
      <c r="C400" s="58"/>
      <c r="D400" s="161"/>
    </row>
    <row r="401" ht="18.75" customHeight="1" spans="1:4">
      <c r="A401" s="61" t="s">
        <v>299</v>
      </c>
      <c r="B401" s="94"/>
      <c r="C401" s="58"/>
      <c r="D401" s="161"/>
    </row>
    <row r="402" ht="18.75" customHeight="1" spans="1:4">
      <c r="A402" s="61" t="s">
        <v>300</v>
      </c>
      <c r="B402" s="58"/>
      <c r="C402" s="58"/>
      <c r="D402" s="161"/>
    </row>
    <row r="403" ht="18.75" customHeight="1" spans="1:4">
      <c r="A403" s="61" t="s">
        <v>301</v>
      </c>
      <c r="B403" s="94"/>
      <c r="C403" s="58"/>
      <c r="D403" s="161"/>
    </row>
    <row r="404" ht="18.75" customHeight="1" spans="1:4">
      <c r="A404" s="61" t="s">
        <v>302</v>
      </c>
      <c r="B404" s="94"/>
      <c r="C404" s="58"/>
      <c r="D404" s="161"/>
    </row>
    <row r="405" ht="18.75" customHeight="1" spans="1:4">
      <c r="A405" s="61" t="s">
        <v>303</v>
      </c>
      <c r="B405" s="94"/>
      <c r="C405" s="58"/>
      <c r="D405" s="161"/>
    </row>
    <row r="406" ht="18.75" customHeight="1" spans="1:4">
      <c r="A406" s="61" t="s">
        <v>304</v>
      </c>
      <c r="B406" s="94"/>
      <c r="C406" s="58"/>
      <c r="D406" s="161"/>
    </row>
    <row r="407" ht="18.75" customHeight="1" spans="1:4">
      <c r="A407" s="61" t="s">
        <v>305</v>
      </c>
      <c r="B407" s="94"/>
      <c r="C407" s="58"/>
      <c r="D407" s="161"/>
    </row>
    <row r="408" ht="18.75" customHeight="1" spans="1:4">
      <c r="A408" s="61" t="s">
        <v>306</v>
      </c>
      <c r="B408" s="58"/>
      <c r="C408" s="58"/>
      <c r="D408" s="161"/>
    </row>
    <row r="409" ht="18.75" customHeight="1" spans="1:4">
      <c r="A409" s="61" t="s">
        <v>307</v>
      </c>
      <c r="B409" s="94"/>
      <c r="C409" s="58"/>
      <c r="D409" s="161"/>
    </row>
    <row r="410" ht="18.75" customHeight="1" spans="1:4">
      <c r="A410" s="61" t="s">
        <v>308</v>
      </c>
      <c r="B410" s="94"/>
      <c r="C410" s="58"/>
      <c r="D410" s="161"/>
    </row>
    <row r="411" ht="18.75" customHeight="1" spans="1:4">
      <c r="A411" s="61" t="s">
        <v>309</v>
      </c>
      <c r="B411" s="94"/>
      <c r="C411" s="58"/>
      <c r="D411" s="161"/>
    </row>
    <row r="412" ht="18.75" customHeight="1" spans="1:4">
      <c r="A412" s="61" t="s">
        <v>310</v>
      </c>
      <c r="B412" s="58"/>
      <c r="C412" s="58"/>
      <c r="D412" s="161"/>
    </row>
    <row r="413" ht="18.75" customHeight="1" spans="1:4">
      <c r="A413" s="61" t="s">
        <v>311</v>
      </c>
      <c r="B413" s="94"/>
      <c r="C413" s="58"/>
      <c r="D413" s="161"/>
    </row>
    <row r="414" ht="18.75" customHeight="1" spans="1:4">
      <c r="A414" s="61" t="s">
        <v>312</v>
      </c>
      <c r="B414" s="94"/>
      <c r="C414" s="58"/>
      <c r="D414" s="161"/>
    </row>
    <row r="415" ht="18.75" customHeight="1" spans="1:4">
      <c r="A415" s="61" t="s">
        <v>313</v>
      </c>
      <c r="B415" s="94"/>
      <c r="C415" s="58"/>
      <c r="D415" s="161"/>
    </row>
    <row r="416" ht="18.75" customHeight="1" spans="1:4">
      <c r="A416" s="61" t="s">
        <v>314</v>
      </c>
      <c r="B416" s="58">
        <v>598</v>
      </c>
      <c r="C416" s="58">
        <v>902</v>
      </c>
      <c r="D416" s="161">
        <v>150.836120401338</v>
      </c>
    </row>
    <row r="417" ht="18.75" customHeight="1" spans="1:4">
      <c r="A417" s="61" t="s">
        <v>315</v>
      </c>
      <c r="B417" s="94">
        <v>598</v>
      </c>
      <c r="C417" s="58">
        <v>902</v>
      </c>
      <c r="D417" s="161">
        <v>150.836120401338</v>
      </c>
    </row>
    <row r="418" ht="18.75" customHeight="1" spans="1:4">
      <c r="A418" s="61" t="s">
        <v>316</v>
      </c>
      <c r="B418" s="94"/>
      <c r="C418" s="58"/>
      <c r="D418" s="161"/>
    </row>
    <row r="419" ht="18.75" customHeight="1" spans="1:4">
      <c r="A419" s="61" t="s">
        <v>317</v>
      </c>
      <c r="B419" s="94"/>
      <c r="C419" s="58"/>
      <c r="D419" s="161"/>
    </row>
    <row r="420" ht="18.75" customHeight="1" spans="1:4">
      <c r="A420" s="61" t="s">
        <v>318</v>
      </c>
      <c r="B420" s="58">
        <v>1245</v>
      </c>
      <c r="C420" s="58">
        <v>1180</v>
      </c>
      <c r="D420" s="161">
        <v>94.7791164658635</v>
      </c>
    </row>
    <row r="421" ht="18.75" customHeight="1" spans="1:4">
      <c r="A421" s="61" t="s">
        <v>319</v>
      </c>
      <c r="B421" s="94">
        <v>505</v>
      </c>
      <c r="C421" s="58">
        <v>422</v>
      </c>
      <c r="D421" s="161">
        <v>83.5643564356436</v>
      </c>
    </row>
    <row r="422" ht="18.75" customHeight="1" spans="1:4">
      <c r="A422" s="61" t="s">
        <v>320</v>
      </c>
      <c r="B422" s="94">
        <v>740</v>
      </c>
      <c r="C422" s="58">
        <v>758</v>
      </c>
      <c r="D422" s="161">
        <v>102.432432432432</v>
      </c>
    </row>
    <row r="423" ht="18.75" customHeight="1" spans="1:4">
      <c r="A423" s="61" t="s">
        <v>321</v>
      </c>
      <c r="B423" s="94"/>
      <c r="C423" s="58"/>
      <c r="D423" s="161"/>
    </row>
    <row r="424" ht="18.75" customHeight="1" spans="1:4">
      <c r="A424" s="61" t="s">
        <v>322</v>
      </c>
      <c r="B424" s="94"/>
      <c r="C424" s="58"/>
      <c r="D424" s="161"/>
    </row>
    <row r="425" ht="18.75" customHeight="1" spans="1:4">
      <c r="A425" s="61" t="s">
        <v>323</v>
      </c>
      <c r="B425" s="94"/>
      <c r="C425" s="58"/>
      <c r="D425" s="161"/>
    </row>
    <row r="426" ht="18.75" customHeight="1" spans="1:4">
      <c r="A426" s="61" t="s">
        <v>324</v>
      </c>
      <c r="B426" s="58">
        <v>2391</v>
      </c>
      <c r="C426" s="58">
        <v>2391</v>
      </c>
      <c r="D426" s="161">
        <v>100</v>
      </c>
    </row>
    <row r="427" ht="18.75" customHeight="1" spans="1:4">
      <c r="A427" s="61" t="s">
        <v>325</v>
      </c>
      <c r="B427" s="94"/>
      <c r="C427" s="58"/>
      <c r="D427" s="161"/>
    </row>
    <row r="428" ht="18.75" customHeight="1" spans="1:4">
      <c r="A428" s="61" t="s">
        <v>326</v>
      </c>
      <c r="B428" s="94"/>
      <c r="C428" s="58"/>
      <c r="D428" s="161"/>
    </row>
    <row r="429" ht="18.75" customHeight="1" spans="1:4">
      <c r="A429" s="61" t="s">
        <v>327</v>
      </c>
      <c r="B429" s="94"/>
      <c r="C429" s="58"/>
      <c r="D429" s="161"/>
    </row>
    <row r="430" ht="18.75" customHeight="1" spans="1:4">
      <c r="A430" s="61" t="s">
        <v>328</v>
      </c>
      <c r="B430" s="94"/>
      <c r="C430" s="58"/>
      <c r="D430" s="161"/>
    </row>
    <row r="431" ht="18.75" customHeight="1" spans="1:4">
      <c r="A431" s="61" t="s">
        <v>329</v>
      </c>
      <c r="B431" s="94"/>
      <c r="C431" s="58"/>
      <c r="D431" s="161"/>
    </row>
    <row r="432" ht="18.75" customHeight="1" spans="1:4">
      <c r="A432" s="61" t="s">
        <v>330</v>
      </c>
      <c r="B432" s="94">
        <v>2391</v>
      </c>
      <c r="C432" s="58">
        <v>2391</v>
      </c>
      <c r="D432" s="161">
        <v>100</v>
      </c>
    </row>
    <row r="433" ht="18.75" customHeight="1" spans="1:4">
      <c r="A433" s="57" t="s">
        <v>331</v>
      </c>
      <c r="B433" s="58"/>
      <c r="C433" s="58"/>
      <c r="D433" s="161"/>
    </row>
    <row r="434" ht="18.75" customHeight="1" spans="1:4">
      <c r="A434" s="57" t="s">
        <v>332</v>
      </c>
      <c r="B434" s="94"/>
      <c r="C434" s="58"/>
      <c r="D434" s="161"/>
    </row>
    <row r="435" ht="18.75" customHeight="1" spans="1:4">
      <c r="A435" s="61" t="s">
        <v>333</v>
      </c>
      <c r="B435" s="58">
        <v>1276</v>
      </c>
      <c r="C435" s="58">
        <v>1336</v>
      </c>
      <c r="D435" s="161">
        <v>104.702194357367</v>
      </c>
    </row>
    <row r="436" ht="18.75" customHeight="1" spans="1:4">
      <c r="A436" s="61" t="s">
        <v>334</v>
      </c>
      <c r="B436" s="58">
        <v>166</v>
      </c>
      <c r="C436" s="58">
        <v>1</v>
      </c>
      <c r="D436" s="161">
        <v>0.602409638554217</v>
      </c>
    </row>
    <row r="437" ht="18.75" customHeight="1" spans="1:4">
      <c r="A437" s="61" t="s">
        <v>56</v>
      </c>
      <c r="B437" s="94">
        <v>166</v>
      </c>
      <c r="C437" s="58">
        <v>1</v>
      </c>
      <c r="D437" s="161">
        <v>0.602409638554217</v>
      </c>
    </row>
    <row r="438" ht="18.75" customHeight="1" spans="1:4">
      <c r="A438" s="61" t="s">
        <v>57</v>
      </c>
      <c r="B438" s="94"/>
      <c r="C438" s="58"/>
      <c r="D438" s="161"/>
    </row>
    <row r="439" ht="18.75" customHeight="1" spans="1:4">
      <c r="A439" s="61" t="s">
        <v>58</v>
      </c>
      <c r="B439" s="94"/>
      <c r="C439" s="58"/>
      <c r="D439" s="161"/>
    </row>
    <row r="440" ht="18.75" customHeight="1" spans="1:4">
      <c r="A440" s="61" t="s">
        <v>335</v>
      </c>
      <c r="B440" s="94"/>
      <c r="C440" s="58"/>
      <c r="D440" s="161"/>
    </row>
    <row r="441" ht="18.75" customHeight="1" spans="1:4">
      <c r="A441" s="61" t="s">
        <v>336</v>
      </c>
      <c r="B441" s="58"/>
      <c r="C441" s="58"/>
      <c r="D441" s="161"/>
    </row>
    <row r="442" ht="18.75" customHeight="1" spans="1:4">
      <c r="A442" s="61" t="s">
        <v>337</v>
      </c>
      <c r="B442" s="94"/>
      <c r="C442" s="58"/>
      <c r="D442" s="161"/>
    </row>
    <row r="443" ht="18.75" customHeight="1" spans="1:4">
      <c r="A443" s="61" t="s">
        <v>338</v>
      </c>
      <c r="B443" s="94"/>
      <c r="C443" s="58"/>
      <c r="D443" s="161"/>
    </row>
    <row r="444" ht="18.75" customHeight="1" spans="1:4">
      <c r="A444" s="61" t="s">
        <v>339</v>
      </c>
      <c r="B444" s="94"/>
      <c r="C444" s="58"/>
      <c r="D444" s="161"/>
    </row>
    <row r="445" ht="18.75" customHeight="1" spans="1:4">
      <c r="A445" s="61" t="s">
        <v>340</v>
      </c>
      <c r="B445" s="94"/>
      <c r="C445" s="58"/>
      <c r="D445" s="161"/>
    </row>
    <row r="446" ht="18.75" customHeight="1" spans="1:4">
      <c r="A446" s="61" t="s">
        <v>341</v>
      </c>
      <c r="B446" s="94"/>
      <c r="C446" s="58"/>
      <c r="D446" s="161"/>
    </row>
    <row r="447" ht="18.75" customHeight="1" spans="1:4">
      <c r="A447" s="61" t="s">
        <v>342</v>
      </c>
      <c r="B447" s="94"/>
      <c r="C447" s="58"/>
      <c r="D447" s="161"/>
    </row>
    <row r="448" ht="18.75" customHeight="1" spans="1:4">
      <c r="A448" s="61" t="s">
        <v>343</v>
      </c>
      <c r="B448" s="94"/>
      <c r="C448" s="58"/>
      <c r="D448" s="161"/>
    </row>
    <row r="449" ht="18.75" customHeight="1" spans="1:4">
      <c r="A449" s="61" t="s">
        <v>344</v>
      </c>
      <c r="B449" s="94"/>
      <c r="C449" s="58"/>
      <c r="D449" s="161"/>
    </row>
    <row r="450" ht="18.75" customHeight="1" spans="1:4">
      <c r="A450" s="61" t="s">
        <v>345</v>
      </c>
      <c r="B450" s="58">
        <v>452</v>
      </c>
      <c r="C450" s="58">
        <v>528</v>
      </c>
      <c r="D450" s="161">
        <v>116.814159292035</v>
      </c>
    </row>
    <row r="451" ht="18.75" customHeight="1" spans="1:4">
      <c r="A451" s="61" t="s">
        <v>337</v>
      </c>
      <c r="B451" s="94">
        <v>322</v>
      </c>
      <c r="C451" s="58">
        <v>528</v>
      </c>
      <c r="D451" s="161">
        <v>163.975155279503</v>
      </c>
    </row>
    <row r="452" ht="18.75" customHeight="1" spans="1:4">
      <c r="A452" s="61" t="s">
        <v>346</v>
      </c>
      <c r="B452" s="94"/>
      <c r="C452" s="58"/>
      <c r="D452" s="161"/>
    </row>
    <row r="453" ht="18.75" customHeight="1" spans="1:4">
      <c r="A453" s="61" t="s">
        <v>347</v>
      </c>
      <c r="B453" s="94"/>
      <c r="C453" s="58"/>
      <c r="D453" s="161"/>
    </row>
    <row r="454" ht="18.75" customHeight="1" spans="1:4">
      <c r="A454" s="61" t="s">
        <v>348</v>
      </c>
      <c r="B454" s="94"/>
      <c r="C454" s="58"/>
      <c r="D454" s="161"/>
    </row>
    <row r="455" ht="18.75" customHeight="1" spans="1:4">
      <c r="A455" s="61" t="s">
        <v>349</v>
      </c>
      <c r="B455" s="94">
        <v>130</v>
      </c>
      <c r="C455" s="58"/>
      <c r="D455" s="161"/>
    </row>
    <row r="456" ht="18.75" customHeight="1" spans="1:4">
      <c r="A456" s="61" t="s">
        <v>350</v>
      </c>
      <c r="B456" s="58">
        <v>100</v>
      </c>
      <c r="C456" s="58">
        <v>12</v>
      </c>
      <c r="D456" s="161">
        <v>12</v>
      </c>
    </row>
    <row r="457" ht="18.75" customHeight="1" spans="1:4">
      <c r="A457" s="61" t="s">
        <v>337</v>
      </c>
      <c r="B457" s="94"/>
      <c r="C457" s="58"/>
      <c r="D457" s="161"/>
    </row>
    <row r="458" ht="18.75" customHeight="1" spans="1:4">
      <c r="A458" s="61" t="s">
        <v>351</v>
      </c>
      <c r="B458" s="94"/>
      <c r="C458" s="58"/>
      <c r="D458" s="161"/>
    </row>
    <row r="459" ht="18.75" customHeight="1" spans="1:4">
      <c r="A459" s="61" t="s">
        <v>352</v>
      </c>
      <c r="B459" s="94"/>
      <c r="C459" s="58"/>
      <c r="D459" s="161"/>
    </row>
    <row r="460" ht="18.75" customHeight="1" spans="1:4">
      <c r="A460" s="61" t="s">
        <v>353</v>
      </c>
      <c r="B460" s="94">
        <v>100</v>
      </c>
      <c r="C460" s="58">
        <v>12</v>
      </c>
      <c r="D460" s="161">
        <v>12</v>
      </c>
    </row>
    <row r="461" ht="18.75" customHeight="1" spans="1:4">
      <c r="A461" s="61" t="s">
        <v>354</v>
      </c>
      <c r="B461" s="58">
        <v>80</v>
      </c>
      <c r="C461" s="58"/>
      <c r="D461" s="161"/>
    </row>
    <row r="462" ht="18.75" customHeight="1" spans="1:4">
      <c r="A462" s="61" t="s">
        <v>337</v>
      </c>
      <c r="B462" s="94">
        <v>80</v>
      </c>
      <c r="C462" s="58"/>
      <c r="D462" s="161"/>
    </row>
    <row r="463" ht="18.75" customHeight="1" spans="1:4">
      <c r="A463" s="61" t="s">
        <v>355</v>
      </c>
      <c r="B463" s="94"/>
      <c r="C463" s="58"/>
      <c r="D463" s="161"/>
    </row>
    <row r="464" ht="18.75" customHeight="1" spans="1:4">
      <c r="A464" s="61" t="s">
        <v>356</v>
      </c>
      <c r="B464" s="94"/>
      <c r="C464" s="58"/>
      <c r="D464" s="161"/>
    </row>
    <row r="465" ht="18.75" customHeight="1" spans="1:4">
      <c r="A465" s="61" t="s">
        <v>357</v>
      </c>
      <c r="B465" s="94"/>
      <c r="C465" s="58"/>
      <c r="D465" s="161"/>
    </row>
    <row r="466" ht="18.75" customHeight="1" spans="1:4">
      <c r="A466" s="61" t="s">
        <v>358</v>
      </c>
      <c r="B466" s="58"/>
      <c r="C466" s="58"/>
      <c r="D466" s="161"/>
    </row>
    <row r="467" ht="18.75" customHeight="1" spans="1:4">
      <c r="A467" s="61" t="s">
        <v>359</v>
      </c>
      <c r="B467" s="94"/>
      <c r="C467" s="58"/>
      <c r="D467" s="161"/>
    </row>
    <row r="468" ht="18.75" customHeight="1" spans="1:4">
      <c r="A468" s="61" t="s">
        <v>360</v>
      </c>
      <c r="B468" s="94"/>
      <c r="C468" s="58"/>
      <c r="D468" s="161"/>
    </row>
    <row r="469" ht="18.75" customHeight="1" spans="1:4">
      <c r="A469" s="61" t="s">
        <v>361</v>
      </c>
      <c r="B469" s="94"/>
      <c r="C469" s="58"/>
      <c r="D469" s="161"/>
    </row>
    <row r="470" ht="18.75" customHeight="1" spans="1:4">
      <c r="A470" s="61" t="s">
        <v>362</v>
      </c>
      <c r="B470" s="94"/>
      <c r="C470" s="58"/>
      <c r="D470" s="161"/>
    </row>
    <row r="471" ht="18.75" customHeight="1" spans="1:4">
      <c r="A471" s="61" t="s">
        <v>363</v>
      </c>
      <c r="B471" s="58">
        <v>50</v>
      </c>
      <c r="C471" s="58">
        <v>99</v>
      </c>
      <c r="D471" s="161">
        <v>198</v>
      </c>
    </row>
    <row r="472" ht="18.75" customHeight="1" spans="1:4">
      <c r="A472" s="61" t="s">
        <v>337</v>
      </c>
      <c r="B472" s="94">
        <v>40</v>
      </c>
      <c r="C472" s="58">
        <v>99</v>
      </c>
      <c r="D472" s="161">
        <v>247.5</v>
      </c>
    </row>
    <row r="473" ht="18.75" customHeight="1" spans="1:4">
      <c r="A473" s="61" t="s">
        <v>364</v>
      </c>
      <c r="B473" s="94"/>
      <c r="C473" s="58"/>
      <c r="D473" s="161"/>
    </row>
    <row r="474" ht="18.75" customHeight="1" spans="1:4">
      <c r="A474" s="61" t="s">
        <v>365</v>
      </c>
      <c r="B474" s="94"/>
      <c r="C474" s="58"/>
      <c r="D474" s="161"/>
    </row>
    <row r="475" ht="18.75" customHeight="1" spans="1:4">
      <c r="A475" s="61" t="s">
        <v>366</v>
      </c>
      <c r="B475" s="94"/>
      <c r="C475" s="58"/>
      <c r="D475" s="161"/>
    </row>
    <row r="476" ht="18.75" customHeight="1" spans="1:4">
      <c r="A476" s="61" t="s">
        <v>367</v>
      </c>
      <c r="B476" s="94">
        <v>10</v>
      </c>
      <c r="C476" s="58"/>
      <c r="D476" s="161"/>
    </row>
    <row r="477" ht="18.75" customHeight="1" spans="1:4">
      <c r="A477" s="61" t="s">
        <v>368</v>
      </c>
      <c r="B477" s="94"/>
      <c r="C477" s="58"/>
      <c r="D477" s="161"/>
    </row>
    <row r="478" ht="18.75" customHeight="1" spans="1:4">
      <c r="A478" s="61" t="s">
        <v>369</v>
      </c>
      <c r="B478" s="58"/>
      <c r="C478" s="58"/>
      <c r="D478" s="161"/>
    </row>
    <row r="479" ht="18.75" customHeight="1" spans="1:4">
      <c r="A479" s="61" t="s">
        <v>370</v>
      </c>
      <c r="B479" s="94"/>
      <c r="C479" s="58"/>
      <c r="D479" s="161"/>
    </row>
    <row r="480" ht="18.75" customHeight="1" spans="1:4">
      <c r="A480" s="61" t="s">
        <v>371</v>
      </c>
      <c r="B480" s="94"/>
      <c r="C480" s="58"/>
      <c r="D480" s="161"/>
    </row>
    <row r="481" ht="18.75" customHeight="1" spans="1:4">
      <c r="A481" s="61" t="s">
        <v>372</v>
      </c>
      <c r="B481" s="94"/>
      <c r="C481" s="58"/>
      <c r="D481" s="161"/>
    </row>
    <row r="482" ht="18.75" customHeight="1" spans="1:4">
      <c r="A482" s="61" t="s">
        <v>373</v>
      </c>
      <c r="B482" s="58"/>
      <c r="C482" s="58"/>
      <c r="D482" s="161"/>
    </row>
    <row r="483" ht="18.75" customHeight="1" spans="1:4">
      <c r="A483" s="61" t="s">
        <v>374</v>
      </c>
      <c r="B483" s="94"/>
      <c r="C483" s="58"/>
      <c r="D483" s="161"/>
    </row>
    <row r="484" ht="18.75" customHeight="1" spans="1:4">
      <c r="A484" s="61" t="s">
        <v>375</v>
      </c>
      <c r="B484" s="94"/>
      <c r="C484" s="58"/>
      <c r="D484" s="161"/>
    </row>
    <row r="485" ht="18.75" customHeight="1" spans="1:4">
      <c r="A485" s="61" t="s">
        <v>376</v>
      </c>
      <c r="B485" s="94"/>
      <c r="C485" s="58"/>
      <c r="D485" s="161"/>
    </row>
    <row r="486" ht="18.75" customHeight="1" spans="1:4">
      <c r="A486" s="61" t="s">
        <v>377</v>
      </c>
      <c r="B486" s="58">
        <v>428</v>
      </c>
      <c r="C486" s="58">
        <v>696</v>
      </c>
      <c r="D486" s="161">
        <v>162.616822429907</v>
      </c>
    </row>
    <row r="487" ht="18.75" customHeight="1" spans="1:4">
      <c r="A487" s="61" t="s">
        <v>378</v>
      </c>
      <c r="B487" s="94"/>
      <c r="C487" s="58"/>
      <c r="D487" s="161"/>
    </row>
    <row r="488" ht="18.75" customHeight="1" spans="1:4">
      <c r="A488" s="61" t="s">
        <v>379</v>
      </c>
      <c r="B488" s="94"/>
      <c r="C488" s="58"/>
      <c r="D488" s="161"/>
    </row>
    <row r="489" ht="18.75" customHeight="1" spans="1:4">
      <c r="A489" s="61" t="s">
        <v>380</v>
      </c>
      <c r="B489" s="94"/>
      <c r="C489" s="58"/>
      <c r="D489" s="161"/>
    </row>
    <row r="490" ht="18.75" customHeight="1" spans="1:4">
      <c r="A490" s="61" t="s">
        <v>381</v>
      </c>
      <c r="B490" s="94">
        <v>428</v>
      </c>
      <c r="C490" s="58">
        <v>696</v>
      </c>
      <c r="D490" s="161">
        <v>162.616822429907</v>
      </c>
    </row>
    <row r="491" ht="18.75" customHeight="1" spans="1:4">
      <c r="A491" s="61" t="s">
        <v>382</v>
      </c>
      <c r="B491" s="58">
        <v>1873</v>
      </c>
      <c r="C491" s="58">
        <v>3250</v>
      </c>
      <c r="D491" s="161">
        <v>173.518419647624</v>
      </c>
    </row>
    <row r="492" ht="18.75" customHeight="1" spans="1:4">
      <c r="A492" s="61" t="s">
        <v>383</v>
      </c>
      <c r="B492" s="58">
        <v>1002</v>
      </c>
      <c r="C492" s="58">
        <v>1495</v>
      </c>
      <c r="D492" s="161">
        <v>149.201596806387</v>
      </c>
    </row>
    <row r="493" ht="18.75" customHeight="1" spans="1:4">
      <c r="A493" s="61" t="s">
        <v>56</v>
      </c>
      <c r="B493" s="94">
        <v>380</v>
      </c>
      <c r="C493" s="58">
        <v>446</v>
      </c>
      <c r="D493" s="161">
        <v>117.368421052632</v>
      </c>
    </row>
    <row r="494" ht="18.75" customHeight="1" spans="1:4">
      <c r="A494" s="61" t="s">
        <v>57</v>
      </c>
      <c r="B494" s="94"/>
      <c r="C494" s="58"/>
      <c r="D494" s="161"/>
    </row>
    <row r="495" ht="18.75" customHeight="1" spans="1:4">
      <c r="A495" s="61" t="s">
        <v>58</v>
      </c>
      <c r="B495" s="94"/>
      <c r="C495" s="58"/>
      <c r="D495" s="161"/>
    </row>
    <row r="496" ht="18.75" customHeight="1" spans="1:4">
      <c r="A496" s="61" t="s">
        <v>384</v>
      </c>
      <c r="B496" s="94">
        <v>157</v>
      </c>
      <c r="C496" s="58">
        <v>362</v>
      </c>
      <c r="D496" s="161">
        <v>230.573248407643</v>
      </c>
    </row>
    <row r="497" ht="18.75" customHeight="1" spans="1:4">
      <c r="A497" s="61" t="s">
        <v>385</v>
      </c>
      <c r="B497" s="94"/>
      <c r="C497" s="58"/>
      <c r="D497" s="161"/>
    </row>
    <row r="498" ht="18.75" customHeight="1" spans="1:4">
      <c r="A498" s="61" t="s">
        <v>386</v>
      </c>
      <c r="B498" s="94"/>
      <c r="C498" s="58"/>
      <c r="D498" s="161"/>
    </row>
    <row r="499" ht="18.75" customHeight="1" spans="1:4">
      <c r="A499" s="61" t="s">
        <v>387</v>
      </c>
      <c r="B499" s="94"/>
      <c r="C499" s="58"/>
      <c r="D499" s="161"/>
    </row>
    <row r="500" ht="18.75" customHeight="1" spans="1:4">
      <c r="A500" s="61" t="s">
        <v>388</v>
      </c>
      <c r="B500" s="94">
        <v>60</v>
      </c>
      <c r="C500" s="58">
        <v>111</v>
      </c>
      <c r="D500" s="161">
        <v>185</v>
      </c>
    </row>
    <row r="501" ht="18.75" customHeight="1" spans="1:4">
      <c r="A501" s="61" t="s">
        <v>389</v>
      </c>
      <c r="B501" s="94">
        <v>5</v>
      </c>
      <c r="C501" s="58">
        <v>238</v>
      </c>
      <c r="D501" s="161">
        <v>4760</v>
      </c>
    </row>
    <row r="502" ht="18.75" customHeight="1" spans="1:4">
      <c r="A502" s="61" t="s">
        <v>390</v>
      </c>
      <c r="B502" s="94"/>
      <c r="C502" s="58"/>
      <c r="D502" s="161"/>
    </row>
    <row r="503" ht="18.75" customHeight="1" spans="1:4">
      <c r="A503" s="61" t="s">
        <v>391</v>
      </c>
      <c r="B503" s="94"/>
      <c r="C503" s="58"/>
      <c r="D503" s="161"/>
    </row>
    <row r="504" ht="18.75" customHeight="1" spans="1:4">
      <c r="A504" s="61" t="s">
        <v>392</v>
      </c>
      <c r="B504" s="94"/>
      <c r="C504" s="58"/>
      <c r="D504" s="161"/>
    </row>
    <row r="505" ht="18.75" customHeight="1" spans="1:4">
      <c r="A505" s="61" t="s">
        <v>393</v>
      </c>
      <c r="B505" s="94"/>
      <c r="C505" s="58"/>
      <c r="D505" s="161"/>
    </row>
    <row r="506" ht="18.75" customHeight="1" spans="1:4">
      <c r="A506" s="61" t="s">
        <v>394</v>
      </c>
      <c r="B506" s="94"/>
      <c r="C506" s="58"/>
      <c r="D506" s="161"/>
    </row>
    <row r="507" ht="18.75" customHeight="1" spans="1:4">
      <c r="A507" s="61" t="s">
        <v>395</v>
      </c>
      <c r="B507" s="94">
        <v>400</v>
      </c>
      <c r="C507" s="58">
        <v>338</v>
      </c>
      <c r="D507" s="161">
        <v>84.5</v>
      </c>
    </row>
    <row r="508" ht="18.75" customHeight="1" spans="1:4">
      <c r="A508" s="61" t="s">
        <v>396</v>
      </c>
      <c r="B508" s="58">
        <v>11</v>
      </c>
      <c r="C508" s="58">
        <v>396</v>
      </c>
      <c r="D508" s="161">
        <v>3600</v>
      </c>
    </row>
    <row r="509" ht="18.75" customHeight="1" spans="1:4">
      <c r="A509" s="61" t="s">
        <v>56</v>
      </c>
      <c r="B509" s="94"/>
      <c r="C509" s="58"/>
      <c r="D509" s="161"/>
    </row>
    <row r="510" ht="18.75" customHeight="1" spans="1:4">
      <c r="A510" s="61" t="s">
        <v>57</v>
      </c>
      <c r="B510" s="94"/>
      <c r="C510" s="58"/>
      <c r="D510" s="161"/>
    </row>
    <row r="511" ht="18.75" customHeight="1" spans="1:4">
      <c r="A511" s="61" t="s">
        <v>58</v>
      </c>
      <c r="B511" s="94"/>
      <c r="C511" s="58"/>
      <c r="D511" s="161"/>
    </row>
    <row r="512" ht="18.75" customHeight="1" spans="1:4">
      <c r="A512" s="61" t="s">
        <v>397</v>
      </c>
      <c r="B512" s="94">
        <v>11</v>
      </c>
      <c r="C512" s="58">
        <v>396</v>
      </c>
      <c r="D512" s="161">
        <v>3600</v>
      </c>
    </row>
    <row r="513" ht="18.75" customHeight="1" spans="1:4">
      <c r="A513" s="61" t="s">
        <v>398</v>
      </c>
      <c r="B513" s="94"/>
      <c r="C513" s="58"/>
      <c r="D513" s="161"/>
    </row>
    <row r="514" ht="18.75" customHeight="1" spans="1:4">
      <c r="A514" s="61" t="s">
        <v>399</v>
      </c>
      <c r="B514" s="94"/>
      <c r="C514" s="58"/>
      <c r="D514" s="161"/>
    </row>
    <row r="515" ht="18.75" customHeight="1" spans="1:4">
      <c r="A515" s="61" t="s">
        <v>400</v>
      </c>
      <c r="B515" s="94"/>
      <c r="C515" s="58"/>
      <c r="D515" s="161"/>
    </row>
    <row r="516" ht="18.75" customHeight="1" spans="1:4">
      <c r="A516" s="61" t="s">
        <v>401</v>
      </c>
      <c r="B516" s="58">
        <v>200</v>
      </c>
      <c r="C516" s="58">
        <v>646</v>
      </c>
      <c r="D516" s="161">
        <v>323</v>
      </c>
    </row>
    <row r="517" ht="18.75" customHeight="1" spans="1:4">
      <c r="A517" s="61" t="s">
        <v>56</v>
      </c>
      <c r="B517" s="94"/>
      <c r="C517" s="58">
        <v>7</v>
      </c>
      <c r="D517" s="161"/>
    </row>
    <row r="518" ht="18.75" customHeight="1" spans="1:4">
      <c r="A518" s="61" t="s">
        <v>57</v>
      </c>
      <c r="B518" s="94"/>
      <c r="C518" s="58"/>
      <c r="D518" s="161"/>
    </row>
    <row r="519" ht="18.75" customHeight="1" spans="1:4">
      <c r="A519" s="61" t="s">
        <v>58</v>
      </c>
      <c r="B519" s="94"/>
      <c r="C519" s="58"/>
      <c r="D519" s="161"/>
    </row>
    <row r="520" ht="18.75" customHeight="1" spans="1:4">
      <c r="A520" s="61" t="s">
        <v>402</v>
      </c>
      <c r="B520" s="94"/>
      <c r="C520" s="58"/>
      <c r="D520" s="161"/>
    </row>
    <row r="521" ht="18.75" customHeight="1" spans="1:4">
      <c r="A521" s="61" t="s">
        <v>403</v>
      </c>
      <c r="B521" s="94"/>
      <c r="C521" s="58"/>
      <c r="D521" s="161"/>
    </row>
    <row r="522" ht="18.75" customHeight="1" spans="1:4">
      <c r="A522" s="61" t="s">
        <v>404</v>
      </c>
      <c r="B522" s="94"/>
      <c r="C522" s="58"/>
      <c r="D522" s="161"/>
    </row>
    <row r="523" ht="18.75" customHeight="1" spans="1:4">
      <c r="A523" s="61" t="s">
        <v>405</v>
      </c>
      <c r="B523" s="94">
        <v>10</v>
      </c>
      <c r="C523" s="58">
        <v>5</v>
      </c>
      <c r="D523" s="161">
        <v>50</v>
      </c>
    </row>
    <row r="524" ht="18.75" customHeight="1" spans="1:4">
      <c r="A524" s="61" t="s">
        <v>406</v>
      </c>
      <c r="B524" s="94">
        <v>180</v>
      </c>
      <c r="C524" s="58">
        <v>632</v>
      </c>
      <c r="D524" s="161">
        <v>351.111111111111</v>
      </c>
    </row>
    <row r="525" ht="18.75" customHeight="1" spans="1:4">
      <c r="A525" s="61" t="s">
        <v>407</v>
      </c>
      <c r="B525" s="94"/>
      <c r="C525" s="58"/>
      <c r="D525" s="161"/>
    </row>
    <row r="526" ht="18.75" customHeight="1" spans="1:4">
      <c r="A526" s="61" t="s">
        <v>408</v>
      </c>
      <c r="B526" s="94">
        <v>10</v>
      </c>
      <c r="C526" s="58">
        <v>2</v>
      </c>
      <c r="D526" s="161">
        <v>20</v>
      </c>
    </row>
    <row r="527" ht="18.75" customHeight="1" spans="1:4">
      <c r="A527" s="61" t="s">
        <v>409</v>
      </c>
      <c r="B527" s="58">
        <v>2</v>
      </c>
      <c r="C527" s="58">
        <v>3</v>
      </c>
      <c r="D527" s="161">
        <v>150</v>
      </c>
    </row>
    <row r="528" ht="18.75" customHeight="1" spans="1:4">
      <c r="A528" s="61" t="s">
        <v>56</v>
      </c>
      <c r="B528" s="94"/>
      <c r="C528" s="58"/>
      <c r="D528" s="161"/>
    </row>
    <row r="529" ht="18.75" customHeight="1" spans="1:4">
      <c r="A529" s="61" t="s">
        <v>57</v>
      </c>
      <c r="B529" s="94"/>
      <c r="C529" s="58"/>
      <c r="D529" s="161"/>
    </row>
    <row r="530" ht="18.75" customHeight="1" spans="1:4">
      <c r="A530" s="61" t="s">
        <v>58</v>
      </c>
      <c r="B530" s="94"/>
      <c r="C530" s="58"/>
      <c r="D530" s="161"/>
    </row>
    <row r="531" ht="18.75" customHeight="1" spans="1:4">
      <c r="A531" s="61" t="s">
        <v>410</v>
      </c>
      <c r="B531" s="94"/>
      <c r="C531" s="58"/>
      <c r="D531" s="161"/>
    </row>
    <row r="532" ht="18.75" customHeight="1" spans="1:4">
      <c r="A532" s="61" t="s">
        <v>411</v>
      </c>
      <c r="B532" s="94"/>
      <c r="C532" s="58"/>
      <c r="D532" s="161"/>
    </row>
    <row r="533" ht="18.75" customHeight="1" spans="1:4">
      <c r="A533" s="61" t="s">
        <v>412</v>
      </c>
      <c r="B533" s="94"/>
      <c r="C533" s="58"/>
      <c r="D533" s="161"/>
    </row>
    <row r="534" ht="18.75" customHeight="1" spans="1:4">
      <c r="A534" s="61" t="s">
        <v>413</v>
      </c>
      <c r="B534" s="94"/>
      <c r="C534" s="58"/>
      <c r="D534" s="161"/>
    </row>
    <row r="535" ht="18.75" customHeight="1" spans="1:4">
      <c r="A535" s="61" t="s">
        <v>414</v>
      </c>
      <c r="B535" s="94">
        <v>2</v>
      </c>
      <c r="C535" s="58">
        <v>3</v>
      </c>
      <c r="D535" s="161">
        <v>150</v>
      </c>
    </row>
    <row r="536" ht="18.75" customHeight="1" spans="1:4">
      <c r="A536" s="61" t="s">
        <v>415</v>
      </c>
      <c r="B536" s="58">
        <v>364</v>
      </c>
      <c r="C536" s="58">
        <v>495</v>
      </c>
      <c r="D536" s="161">
        <v>135.989010989011</v>
      </c>
    </row>
    <row r="537" ht="18.75" customHeight="1" spans="1:4">
      <c r="A537" s="61" t="s">
        <v>56</v>
      </c>
      <c r="B537" s="94"/>
      <c r="C537" s="58"/>
      <c r="D537" s="161"/>
    </row>
    <row r="538" ht="18.75" customHeight="1" spans="1:4">
      <c r="A538" s="61" t="s">
        <v>57</v>
      </c>
      <c r="B538" s="94">
        <v>151</v>
      </c>
      <c r="C538" s="58"/>
      <c r="D538" s="161"/>
    </row>
    <row r="539" ht="18.75" customHeight="1" spans="1:4">
      <c r="A539" s="61" t="s">
        <v>58</v>
      </c>
      <c r="B539" s="94"/>
      <c r="C539" s="58"/>
      <c r="D539" s="161"/>
    </row>
    <row r="540" ht="18.75" customHeight="1" spans="1:4">
      <c r="A540" s="61" t="s">
        <v>416</v>
      </c>
      <c r="B540" s="94"/>
      <c r="C540" s="58"/>
      <c r="D540" s="161"/>
    </row>
    <row r="541" ht="18.75" customHeight="1" spans="1:4">
      <c r="A541" s="61" t="s">
        <v>417</v>
      </c>
      <c r="B541" s="94"/>
      <c r="C541" s="58"/>
      <c r="D541" s="161"/>
    </row>
    <row r="542" ht="18.75" customHeight="1" spans="1:4">
      <c r="A542" s="61" t="s">
        <v>418</v>
      </c>
      <c r="B542" s="94">
        <v>213</v>
      </c>
      <c r="C542" s="58">
        <v>495</v>
      </c>
      <c r="D542" s="161">
        <v>232.394366197183</v>
      </c>
    </row>
    <row r="543" ht="18.75" customHeight="1" spans="1:4">
      <c r="A543" s="61" t="s">
        <v>419</v>
      </c>
      <c r="B543" s="94"/>
      <c r="C543" s="58"/>
      <c r="D543" s="161"/>
    </row>
    <row r="544" ht="18.75" customHeight="1" spans="1:4">
      <c r="A544" s="61" t="s">
        <v>420</v>
      </c>
      <c r="B544" s="58">
        <v>294</v>
      </c>
      <c r="C544" s="58">
        <v>215</v>
      </c>
      <c r="D544" s="161">
        <v>73.1292517006803</v>
      </c>
    </row>
    <row r="545" ht="18.75" customHeight="1" spans="1:4">
      <c r="A545" s="61" t="s">
        <v>421</v>
      </c>
      <c r="B545" s="94"/>
      <c r="C545" s="58"/>
      <c r="D545" s="161"/>
    </row>
    <row r="546" ht="18.75" customHeight="1" spans="1:4">
      <c r="A546" s="61" t="s">
        <v>422</v>
      </c>
      <c r="B546" s="94"/>
      <c r="C546" s="58"/>
      <c r="D546" s="161"/>
    </row>
    <row r="547" ht="18.75" customHeight="1" spans="1:4">
      <c r="A547" s="61" t="s">
        <v>423</v>
      </c>
      <c r="B547" s="94">
        <v>294</v>
      </c>
      <c r="C547" s="58">
        <v>215</v>
      </c>
      <c r="D547" s="161">
        <v>73.1292517006803</v>
      </c>
    </row>
    <row r="548" ht="18.75" customHeight="1" spans="1:4">
      <c r="A548" s="61" t="s">
        <v>424</v>
      </c>
      <c r="B548" s="58">
        <v>61702</v>
      </c>
      <c r="C548" s="58">
        <v>81894</v>
      </c>
      <c r="D548" s="161">
        <v>132.725033224207</v>
      </c>
    </row>
    <row r="549" ht="18.75" customHeight="1" spans="1:4">
      <c r="A549" s="61" t="s">
        <v>425</v>
      </c>
      <c r="B549" s="58">
        <v>8431</v>
      </c>
      <c r="C549" s="58">
        <v>2153</v>
      </c>
      <c r="D549" s="161">
        <v>25.5367097615941</v>
      </c>
    </row>
    <row r="550" ht="18.75" customHeight="1" spans="1:4">
      <c r="A550" s="61" t="s">
        <v>56</v>
      </c>
      <c r="B550" s="94">
        <v>381</v>
      </c>
      <c r="C550" s="58">
        <v>957</v>
      </c>
      <c r="D550" s="161">
        <v>251.181102362205</v>
      </c>
    </row>
    <row r="551" ht="18.75" customHeight="1" spans="1:4">
      <c r="A551" s="61" t="s">
        <v>57</v>
      </c>
      <c r="B551" s="94"/>
      <c r="C551" s="58"/>
      <c r="D551" s="161"/>
    </row>
    <row r="552" ht="18.75" customHeight="1" spans="1:4">
      <c r="A552" s="61" t="s">
        <v>58</v>
      </c>
      <c r="B552" s="94"/>
      <c r="C552" s="58"/>
      <c r="D552" s="161"/>
    </row>
    <row r="553" ht="18.75" customHeight="1" spans="1:4">
      <c r="A553" s="61" t="s">
        <v>426</v>
      </c>
      <c r="B553" s="94"/>
      <c r="C553" s="58"/>
      <c r="D553" s="161"/>
    </row>
    <row r="554" ht="18.75" customHeight="1" spans="1:4">
      <c r="A554" s="61" t="s">
        <v>427</v>
      </c>
      <c r="B554" s="94">
        <v>800</v>
      </c>
      <c r="C554" s="58"/>
      <c r="D554" s="161"/>
    </row>
    <row r="555" ht="18.75" customHeight="1" spans="1:4">
      <c r="A555" s="61" t="s">
        <v>428</v>
      </c>
      <c r="B555" s="94"/>
      <c r="C555" s="58"/>
      <c r="D555" s="161"/>
    </row>
    <row r="556" ht="18.75" customHeight="1" spans="1:4">
      <c r="A556" s="61" t="s">
        <v>429</v>
      </c>
      <c r="B556" s="94"/>
      <c r="C556" s="58"/>
      <c r="D556" s="161"/>
    </row>
    <row r="557" ht="18.75" customHeight="1" spans="1:4">
      <c r="A557" s="61" t="s">
        <v>97</v>
      </c>
      <c r="B557" s="94"/>
      <c r="C557" s="58"/>
      <c r="D557" s="161"/>
    </row>
    <row r="558" ht="18.75" customHeight="1" spans="1:4">
      <c r="A558" s="61" t="s">
        <v>430</v>
      </c>
      <c r="B558" s="94">
        <v>7230</v>
      </c>
      <c r="C558" s="58">
        <v>1196</v>
      </c>
      <c r="D558" s="161">
        <v>16.5421853388658</v>
      </c>
    </row>
    <row r="559" ht="18.75" customHeight="1" spans="1:4">
      <c r="A559" s="61" t="s">
        <v>431</v>
      </c>
      <c r="B559" s="94"/>
      <c r="C559" s="58"/>
      <c r="D559" s="161"/>
    </row>
    <row r="560" ht="18.75" customHeight="1" spans="1:4">
      <c r="A560" s="61" t="s">
        <v>432</v>
      </c>
      <c r="B560" s="94"/>
      <c r="C560" s="58"/>
      <c r="D560" s="161"/>
    </row>
    <row r="561" ht="18.75" customHeight="1" spans="1:4">
      <c r="A561" s="61" t="s">
        <v>433</v>
      </c>
      <c r="B561" s="94"/>
      <c r="C561" s="58"/>
      <c r="D561" s="161"/>
    </row>
    <row r="562" ht="18.75" customHeight="1" spans="1:4">
      <c r="A562" s="61" t="s">
        <v>434</v>
      </c>
      <c r="B562" s="94"/>
      <c r="C562" s="58"/>
      <c r="D562" s="161"/>
    </row>
    <row r="563" ht="18.75" customHeight="1" spans="1:4">
      <c r="A563" s="61" t="s">
        <v>435</v>
      </c>
      <c r="B563" s="94"/>
      <c r="C563" s="58"/>
      <c r="D563" s="161"/>
    </row>
    <row r="564" ht="18.75" customHeight="1" spans="1:4">
      <c r="A564" s="61" t="s">
        <v>436</v>
      </c>
      <c r="B564" s="94"/>
      <c r="C564" s="58"/>
      <c r="D564" s="161"/>
    </row>
    <row r="565" ht="18.75" customHeight="1" spans="1:4">
      <c r="A565" s="61" t="s">
        <v>437</v>
      </c>
      <c r="B565" s="94"/>
      <c r="C565" s="58"/>
      <c r="D565" s="161"/>
    </row>
    <row r="566" ht="18.75" customHeight="1" spans="1:4">
      <c r="A566" s="61" t="s">
        <v>65</v>
      </c>
      <c r="B566" s="94"/>
      <c r="C566" s="58"/>
      <c r="D566" s="161"/>
    </row>
    <row r="567" ht="18.75" customHeight="1" spans="1:4">
      <c r="A567" s="61" t="s">
        <v>438</v>
      </c>
      <c r="B567" s="94">
        <v>20</v>
      </c>
      <c r="C567" s="58"/>
      <c r="D567" s="161"/>
    </row>
    <row r="568" ht="18.75" customHeight="1" spans="1:4">
      <c r="A568" s="61" t="s">
        <v>439</v>
      </c>
      <c r="B568" s="58">
        <v>5232</v>
      </c>
      <c r="C568" s="58">
        <v>7708</v>
      </c>
      <c r="D568" s="161">
        <v>147.324159021407</v>
      </c>
    </row>
    <row r="569" ht="18.75" customHeight="1" spans="1:4">
      <c r="A569" s="61" t="s">
        <v>56</v>
      </c>
      <c r="B569" s="94">
        <v>330</v>
      </c>
      <c r="C569" s="58">
        <v>455</v>
      </c>
      <c r="D569" s="161">
        <v>137.878787878788</v>
      </c>
    </row>
    <row r="570" ht="18.75" customHeight="1" spans="1:4">
      <c r="A570" s="61" t="s">
        <v>57</v>
      </c>
      <c r="B570" s="94"/>
      <c r="C570" s="58"/>
      <c r="D570" s="161"/>
    </row>
    <row r="571" ht="18.75" customHeight="1" spans="1:4">
      <c r="A571" s="61" t="s">
        <v>58</v>
      </c>
      <c r="B571" s="94"/>
      <c r="C571" s="58"/>
      <c r="D571" s="161"/>
    </row>
    <row r="572" ht="18.75" customHeight="1" spans="1:4">
      <c r="A572" s="61" t="s">
        <v>440</v>
      </c>
      <c r="B572" s="94"/>
      <c r="C572" s="58"/>
      <c r="D572" s="161"/>
    </row>
    <row r="573" ht="18.75" customHeight="1" spans="1:4">
      <c r="A573" s="61" t="s">
        <v>441</v>
      </c>
      <c r="B573" s="94"/>
      <c r="C573" s="58">
        <v>51</v>
      </c>
      <c r="D573" s="161"/>
    </row>
    <row r="574" ht="18.75" customHeight="1" spans="1:4">
      <c r="A574" s="61" t="s">
        <v>442</v>
      </c>
      <c r="B574" s="94">
        <v>893</v>
      </c>
      <c r="C574" s="58">
        <v>1691</v>
      </c>
      <c r="D574" s="161">
        <v>189.36170212766</v>
      </c>
    </row>
    <row r="575" ht="18.75" customHeight="1" spans="1:4">
      <c r="A575" s="61" t="s">
        <v>443</v>
      </c>
      <c r="B575" s="94">
        <v>4009</v>
      </c>
      <c r="C575" s="58">
        <v>5511</v>
      </c>
      <c r="D575" s="161">
        <v>137.465702170117</v>
      </c>
    </row>
    <row r="576" ht="18.75" customHeight="1" spans="1:4">
      <c r="A576" s="61" t="s">
        <v>444</v>
      </c>
      <c r="B576" s="58"/>
      <c r="C576" s="58"/>
      <c r="D576" s="161"/>
    </row>
    <row r="577" ht="18.75" customHeight="1" spans="1:4">
      <c r="A577" s="61" t="s">
        <v>445</v>
      </c>
      <c r="B577" s="94"/>
      <c r="C577" s="58"/>
      <c r="D577" s="161"/>
    </row>
    <row r="578" ht="18.75" customHeight="1" spans="1:4">
      <c r="A578" s="61" t="s">
        <v>446</v>
      </c>
      <c r="B578" s="58">
        <v>30892</v>
      </c>
      <c r="C578" s="58">
        <v>44239</v>
      </c>
      <c r="D578" s="161">
        <v>143.205360611161</v>
      </c>
    </row>
    <row r="579" ht="18.75" customHeight="1" spans="1:4">
      <c r="A579" s="61" t="s">
        <v>447</v>
      </c>
      <c r="B579" s="94">
        <v>3296</v>
      </c>
      <c r="C579" s="58">
        <v>1357</v>
      </c>
      <c r="D579" s="161">
        <v>41.1711165048544</v>
      </c>
    </row>
    <row r="580" ht="18.75" customHeight="1" spans="1:4">
      <c r="A580" s="61" t="s">
        <v>448</v>
      </c>
      <c r="B580" s="94">
        <v>4022</v>
      </c>
      <c r="C580" s="58">
        <v>3126</v>
      </c>
      <c r="D580" s="161">
        <v>77.7225261064147</v>
      </c>
    </row>
    <row r="581" ht="18.75" customHeight="1" spans="1:4">
      <c r="A581" s="61" t="s">
        <v>449</v>
      </c>
      <c r="B581" s="94"/>
      <c r="C581" s="58"/>
      <c r="D581" s="161"/>
    </row>
    <row r="582" ht="18.75" customHeight="1" spans="1:4">
      <c r="A582" s="61" t="s">
        <v>450</v>
      </c>
      <c r="B582" s="94">
        <v>11312</v>
      </c>
      <c r="C582" s="58">
        <v>13872</v>
      </c>
      <c r="D582" s="161">
        <v>122.630834512023</v>
      </c>
    </row>
    <row r="583" ht="18.75" customHeight="1" spans="1:4">
      <c r="A583" s="61" t="s">
        <v>451</v>
      </c>
      <c r="B583" s="94">
        <v>1918</v>
      </c>
      <c r="C583" s="58">
        <v>466</v>
      </c>
      <c r="D583" s="161">
        <v>24.29614181439</v>
      </c>
    </row>
    <row r="584" ht="18.75" customHeight="1" spans="1:4">
      <c r="A584" s="61" t="s">
        <v>452</v>
      </c>
      <c r="B584" s="94">
        <v>9392</v>
      </c>
      <c r="C584" s="58">
        <v>24283</v>
      </c>
      <c r="D584" s="161">
        <v>258.549829642249</v>
      </c>
    </row>
    <row r="585" ht="18.75" customHeight="1" spans="1:4">
      <c r="A585" s="61" t="s">
        <v>453</v>
      </c>
      <c r="B585" s="94">
        <v>952</v>
      </c>
      <c r="C585" s="58">
        <v>1135</v>
      </c>
      <c r="D585" s="161">
        <v>119.22268907563</v>
      </c>
    </row>
    <row r="586" ht="18.75" customHeight="1" spans="1:4">
      <c r="A586" s="61" t="s">
        <v>454</v>
      </c>
      <c r="B586" s="94"/>
      <c r="C586" s="58"/>
      <c r="D586" s="161"/>
    </row>
    <row r="587" ht="18.75" customHeight="1" spans="1:4">
      <c r="A587" s="61" t="s">
        <v>455</v>
      </c>
      <c r="B587" s="58"/>
      <c r="C587" s="58"/>
      <c r="D587" s="161"/>
    </row>
    <row r="588" ht="18.75" customHeight="1" spans="1:4">
      <c r="A588" s="61" t="s">
        <v>456</v>
      </c>
      <c r="B588" s="94"/>
      <c r="C588" s="58"/>
      <c r="D588" s="161"/>
    </row>
    <row r="589" ht="18.75" customHeight="1" spans="1:4">
      <c r="A589" s="61" t="s">
        <v>457</v>
      </c>
      <c r="B589" s="94"/>
      <c r="C589" s="58"/>
      <c r="D589" s="161"/>
    </row>
    <row r="590" ht="18.75" customHeight="1" spans="1:4">
      <c r="A590" s="61" t="s">
        <v>458</v>
      </c>
      <c r="B590" s="94"/>
      <c r="C590" s="58"/>
      <c r="D590" s="161"/>
    </row>
    <row r="591" ht="18.75" customHeight="1" spans="1:4">
      <c r="A591" s="61" t="s">
        <v>459</v>
      </c>
      <c r="B591" s="58">
        <v>3000</v>
      </c>
      <c r="C591" s="58">
        <v>2842</v>
      </c>
      <c r="D591" s="161">
        <v>94.7333333333333</v>
      </c>
    </row>
    <row r="592" ht="18.75" customHeight="1" spans="1:4">
      <c r="A592" s="61" t="s">
        <v>460</v>
      </c>
      <c r="B592" s="94"/>
      <c r="C592" s="58"/>
      <c r="D592" s="161"/>
    </row>
    <row r="593" ht="18.75" customHeight="1" spans="1:4">
      <c r="A593" s="61" t="s">
        <v>461</v>
      </c>
      <c r="B593" s="94"/>
      <c r="C593" s="58"/>
      <c r="D593" s="161"/>
    </row>
    <row r="594" ht="18.75" customHeight="1" spans="1:4">
      <c r="A594" s="61" t="s">
        <v>462</v>
      </c>
      <c r="B594" s="94">
        <v>1</v>
      </c>
      <c r="C594" s="58">
        <v>4</v>
      </c>
      <c r="D594" s="161">
        <v>400</v>
      </c>
    </row>
    <row r="595" ht="18.75" customHeight="1" spans="1:4">
      <c r="A595" s="61" t="s">
        <v>463</v>
      </c>
      <c r="B595" s="94"/>
      <c r="C595" s="58"/>
      <c r="D595" s="161"/>
    </row>
    <row r="596" ht="18.75" customHeight="1" spans="1:4">
      <c r="A596" s="61" t="s">
        <v>464</v>
      </c>
      <c r="B596" s="94"/>
      <c r="C596" s="58"/>
      <c r="D596" s="161"/>
    </row>
    <row r="597" ht="18.75" customHeight="1" spans="1:4">
      <c r="A597" s="61" t="s">
        <v>465</v>
      </c>
      <c r="B597" s="94"/>
      <c r="C597" s="58"/>
      <c r="D597" s="161"/>
    </row>
    <row r="598" ht="18.75" customHeight="1" spans="1:4">
      <c r="A598" s="61" t="s">
        <v>466</v>
      </c>
      <c r="B598" s="94"/>
      <c r="C598" s="58"/>
      <c r="D598" s="161"/>
    </row>
    <row r="599" ht="18.75" customHeight="1" spans="1:4">
      <c r="A599" s="61" t="s">
        <v>467</v>
      </c>
      <c r="B599" s="94"/>
      <c r="C599" s="58"/>
      <c r="D599" s="161"/>
    </row>
    <row r="600" ht="18.75" customHeight="1" spans="1:4">
      <c r="A600" s="61" t="s">
        <v>468</v>
      </c>
      <c r="B600" s="94">
        <v>2999</v>
      </c>
      <c r="C600" s="58">
        <v>2838</v>
      </c>
      <c r="D600" s="161">
        <v>94.6315438479493</v>
      </c>
    </row>
    <row r="601" ht="18.75" customHeight="1" spans="1:4">
      <c r="A601" s="61" t="s">
        <v>469</v>
      </c>
      <c r="B601" s="58">
        <v>4759</v>
      </c>
      <c r="C601" s="58">
        <v>4425</v>
      </c>
      <c r="D601" s="161">
        <v>92.9817188484976</v>
      </c>
    </row>
    <row r="602" ht="18.75" customHeight="1" spans="1:4">
      <c r="A602" s="61" t="s">
        <v>470</v>
      </c>
      <c r="B602" s="94"/>
      <c r="C602" s="58"/>
      <c r="D602" s="161"/>
    </row>
    <row r="603" ht="18.75" customHeight="1" spans="1:4">
      <c r="A603" s="61" t="s">
        <v>471</v>
      </c>
      <c r="B603" s="94"/>
      <c r="C603" s="58"/>
      <c r="D603" s="161"/>
    </row>
    <row r="604" ht="18.75" customHeight="1" spans="1:4">
      <c r="A604" s="61" t="s">
        <v>472</v>
      </c>
      <c r="B604" s="94"/>
      <c r="C604" s="58"/>
      <c r="D604" s="161"/>
    </row>
    <row r="605" ht="18.75" customHeight="1" spans="1:4">
      <c r="A605" s="61" t="s">
        <v>473</v>
      </c>
      <c r="B605" s="94">
        <v>3003</v>
      </c>
      <c r="C605" s="58">
        <v>232</v>
      </c>
      <c r="D605" s="161">
        <v>7.72560772560773</v>
      </c>
    </row>
    <row r="606" ht="18.75" customHeight="1" spans="1:4">
      <c r="A606" s="61" t="s">
        <v>474</v>
      </c>
      <c r="B606" s="94"/>
      <c r="C606" s="58"/>
      <c r="D606" s="161"/>
    </row>
    <row r="607" ht="18.75" customHeight="1" spans="1:4">
      <c r="A607" s="61" t="s">
        <v>475</v>
      </c>
      <c r="B607" s="94"/>
      <c r="C607" s="58"/>
      <c r="D607" s="161"/>
    </row>
    <row r="608" ht="18.75" customHeight="1" spans="1:4">
      <c r="A608" s="61" t="s">
        <v>476</v>
      </c>
      <c r="B608" s="94"/>
      <c r="C608" s="58">
        <v>78</v>
      </c>
      <c r="D608" s="161"/>
    </row>
    <row r="609" ht="18.75" customHeight="1" spans="1:4">
      <c r="A609" s="61" t="s">
        <v>477</v>
      </c>
      <c r="B609" s="94">
        <v>1756</v>
      </c>
      <c r="C609" s="58">
        <v>4115</v>
      </c>
      <c r="D609" s="161">
        <v>234.339407744875</v>
      </c>
    </row>
    <row r="610" ht="18.75" customHeight="1" spans="1:4">
      <c r="A610" s="61" t="s">
        <v>478</v>
      </c>
      <c r="B610" s="58">
        <v>1850</v>
      </c>
      <c r="C610" s="58">
        <v>1599</v>
      </c>
      <c r="D610" s="161">
        <v>86.4324324324324</v>
      </c>
    </row>
    <row r="611" ht="18.75" customHeight="1" spans="1:4">
      <c r="A611" s="61" t="s">
        <v>479</v>
      </c>
      <c r="B611" s="94">
        <v>1</v>
      </c>
      <c r="C611" s="58">
        <v>1345</v>
      </c>
      <c r="D611" s="161">
        <v>134500</v>
      </c>
    </row>
    <row r="612" ht="18.75" customHeight="1" spans="1:4">
      <c r="A612" s="61" t="s">
        <v>480</v>
      </c>
      <c r="B612" s="94">
        <v>1</v>
      </c>
      <c r="C612" s="58">
        <v>57</v>
      </c>
      <c r="D612" s="161">
        <v>5700</v>
      </c>
    </row>
    <row r="613" ht="18.75" customHeight="1" spans="1:4">
      <c r="A613" s="61" t="s">
        <v>481</v>
      </c>
      <c r="B613" s="94"/>
      <c r="C613" s="58"/>
      <c r="D613" s="161"/>
    </row>
    <row r="614" ht="18.75" customHeight="1" spans="1:4">
      <c r="A614" s="61" t="s">
        <v>482</v>
      </c>
      <c r="B614" s="94">
        <v>1</v>
      </c>
      <c r="C614" s="58">
        <v>148</v>
      </c>
      <c r="D614" s="161">
        <v>14800</v>
      </c>
    </row>
    <row r="615" ht="18.75" customHeight="1" spans="1:4">
      <c r="A615" s="61" t="s">
        <v>483</v>
      </c>
      <c r="B615" s="94">
        <v>1</v>
      </c>
      <c r="C615" s="58">
        <v>13</v>
      </c>
      <c r="D615" s="161">
        <v>1300</v>
      </c>
    </row>
    <row r="616" ht="18.75" customHeight="1" spans="1:4">
      <c r="A616" s="61" t="s">
        <v>484</v>
      </c>
      <c r="B616" s="94">
        <v>1846</v>
      </c>
      <c r="C616" s="58">
        <v>36</v>
      </c>
      <c r="D616" s="161">
        <v>1.9501625135428</v>
      </c>
    </row>
    <row r="617" ht="18.75" customHeight="1" spans="1:4">
      <c r="A617" s="61" t="s">
        <v>485</v>
      </c>
      <c r="B617" s="58">
        <v>500</v>
      </c>
      <c r="C617" s="58">
        <v>186</v>
      </c>
      <c r="D617" s="161">
        <v>37.2</v>
      </c>
    </row>
    <row r="618" ht="18.75" customHeight="1" spans="1:4">
      <c r="A618" s="61" t="s">
        <v>486</v>
      </c>
      <c r="B618" s="94">
        <v>250</v>
      </c>
      <c r="C618" s="58">
        <v>160</v>
      </c>
      <c r="D618" s="161">
        <v>64</v>
      </c>
    </row>
    <row r="619" ht="18.75" customHeight="1" spans="1:4">
      <c r="A619" s="61" t="s">
        <v>487</v>
      </c>
      <c r="B619" s="94"/>
      <c r="C619" s="58"/>
      <c r="D619" s="161"/>
    </row>
    <row r="620" ht="18.75" customHeight="1" spans="1:4">
      <c r="A620" s="61" t="s">
        <v>488</v>
      </c>
      <c r="B620" s="94"/>
      <c r="C620" s="58"/>
      <c r="D620" s="161"/>
    </row>
    <row r="621" ht="18.75" customHeight="1" spans="1:4">
      <c r="A621" s="61" t="s">
        <v>489</v>
      </c>
      <c r="B621" s="94"/>
      <c r="C621" s="58"/>
      <c r="D621" s="161"/>
    </row>
    <row r="622" ht="18.75" customHeight="1" spans="1:4">
      <c r="A622" s="61" t="s">
        <v>490</v>
      </c>
      <c r="B622" s="94"/>
      <c r="C622" s="58"/>
      <c r="D622" s="161"/>
    </row>
    <row r="623" ht="18.75" customHeight="1" spans="1:4">
      <c r="A623" s="61" t="s">
        <v>491</v>
      </c>
      <c r="B623" s="94"/>
      <c r="C623" s="58"/>
      <c r="D623" s="161"/>
    </row>
    <row r="624" ht="18.75" customHeight="1" spans="1:4">
      <c r="A624" s="61" t="s">
        <v>492</v>
      </c>
      <c r="B624" s="94">
        <v>250</v>
      </c>
      <c r="C624" s="58">
        <v>26</v>
      </c>
      <c r="D624" s="161">
        <v>10.4</v>
      </c>
    </row>
    <row r="625" ht="18.75" customHeight="1" spans="1:4">
      <c r="A625" s="61" t="s">
        <v>493</v>
      </c>
      <c r="B625" s="58">
        <v>2832</v>
      </c>
      <c r="C625" s="58">
        <v>1833</v>
      </c>
      <c r="D625" s="161">
        <v>64.7245762711864</v>
      </c>
    </row>
    <row r="626" ht="18.75" customHeight="1" spans="1:4">
      <c r="A626" s="61" t="s">
        <v>56</v>
      </c>
      <c r="B626" s="94">
        <v>357</v>
      </c>
      <c r="C626" s="58">
        <v>194</v>
      </c>
      <c r="D626" s="161">
        <v>54.3417366946779</v>
      </c>
    </row>
    <row r="627" ht="18.75" customHeight="1" spans="1:4">
      <c r="A627" s="61" t="s">
        <v>57</v>
      </c>
      <c r="B627" s="94"/>
      <c r="C627" s="58"/>
      <c r="D627" s="161"/>
    </row>
    <row r="628" ht="18.75" customHeight="1" spans="1:4">
      <c r="A628" s="61" t="s">
        <v>58</v>
      </c>
      <c r="B628" s="94"/>
      <c r="C628" s="58"/>
      <c r="D628" s="161"/>
    </row>
    <row r="629" ht="18.75" customHeight="1" spans="1:4">
      <c r="A629" s="61" t="s">
        <v>494</v>
      </c>
      <c r="B629" s="94"/>
      <c r="C629" s="58">
        <v>15</v>
      </c>
      <c r="D629" s="161"/>
    </row>
    <row r="630" ht="18.75" customHeight="1" spans="1:4">
      <c r="A630" s="61" t="s">
        <v>495</v>
      </c>
      <c r="B630" s="94"/>
      <c r="C630" s="58">
        <v>196</v>
      </c>
      <c r="D630" s="161"/>
    </row>
    <row r="631" ht="18.75" customHeight="1" spans="1:4">
      <c r="A631" s="61" t="s">
        <v>496</v>
      </c>
      <c r="B631" s="94"/>
      <c r="C631" s="58"/>
      <c r="D631" s="161"/>
    </row>
    <row r="632" ht="18.75" customHeight="1" spans="1:4">
      <c r="A632" s="61" t="s">
        <v>497</v>
      </c>
      <c r="B632" s="94">
        <v>2457</v>
      </c>
      <c r="C632" s="58">
        <v>1428</v>
      </c>
      <c r="D632" s="161">
        <v>58.1196581196581</v>
      </c>
    </row>
    <row r="633" ht="18.75" customHeight="1" spans="1:4">
      <c r="A633" s="61" t="s">
        <v>498</v>
      </c>
      <c r="B633" s="94">
        <v>18</v>
      </c>
      <c r="C633" s="58"/>
      <c r="D633" s="161"/>
    </row>
    <row r="634" ht="18.75" customHeight="1" spans="1:4">
      <c r="A634" s="61" t="s">
        <v>499</v>
      </c>
      <c r="B634" s="58">
        <v>400</v>
      </c>
      <c r="C634" s="58">
        <v>144</v>
      </c>
      <c r="D634" s="161">
        <v>36</v>
      </c>
    </row>
    <row r="635" ht="18.75" customHeight="1" spans="1:4">
      <c r="A635" s="61" t="s">
        <v>56</v>
      </c>
      <c r="B635" s="94">
        <v>400</v>
      </c>
      <c r="C635" s="58">
        <v>144</v>
      </c>
      <c r="D635" s="161">
        <v>36</v>
      </c>
    </row>
    <row r="636" ht="18.75" customHeight="1" spans="1:4">
      <c r="A636" s="61" t="s">
        <v>57</v>
      </c>
      <c r="B636" s="94"/>
      <c r="C636" s="58"/>
      <c r="D636" s="161"/>
    </row>
    <row r="637" ht="18.75" customHeight="1" spans="1:4">
      <c r="A637" s="61" t="s">
        <v>58</v>
      </c>
      <c r="B637" s="94"/>
      <c r="C637" s="58"/>
      <c r="D637" s="161"/>
    </row>
    <row r="638" customHeight="1" spans="1:4">
      <c r="A638" s="57" t="s">
        <v>65</v>
      </c>
      <c r="B638" s="94"/>
      <c r="C638" s="58"/>
      <c r="D638" s="161"/>
    </row>
    <row r="639" ht="18.75" customHeight="1" spans="1:4">
      <c r="A639" s="61" t="s">
        <v>500</v>
      </c>
      <c r="B639" s="94"/>
      <c r="C639" s="58"/>
      <c r="D639" s="161"/>
    </row>
    <row r="640" ht="18.75" customHeight="1" spans="1:4">
      <c r="A640" s="61" t="s">
        <v>501</v>
      </c>
      <c r="B640" s="58">
        <v>555</v>
      </c>
      <c r="C640" s="58">
        <v>1846</v>
      </c>
      <c r="D640" s="161">
        <v>332.612612612613</v>
      </c>
    </row>
    <row r="641" ht="18.75" customHeight="1" spans="1:4">
      <c r="A641" s="61" t="s">
        <v>502</v>
      </c>
      <c r="B641" s="94">
        <v>555</v>
      </c>
      <c r="C641" s="58">
        <v>1179</v>
      </c>
      <c r="D641" s="161">
        <v>212.432432432432</v>
      </c>
    </row>
    <row r="642" ht="18.75" customHeight="1" spans="1:4">
      <c r="A642" s="61" t="s">
        <v>503</v>
      </c>
      <c r="B642" s="94"/>
      <c r="C642" s="58">
        <v>667</v>
      </c>
      <c r="D642" s="161"/>
    </row>
    <row r="643" ht="18.75" customHeight="1" spans="1:4">
      <c r="A643" s="61" t="s">
        <v>504</v>
      </c>
      <c r="B643" s="58">
        <v>100</v>
      </c>
      <c r="C643" s="58">
        <v>115</v>
      </c>
      <c r="D643" s="161">
        <v>115</v>
      </c>
    </row>
    <row r="644" ht="18.75" customHeight="1" spans="1:4">
      <c r="A644" s="61" t="s">
        <v>505</v>
      </c>
      <c r="B644" s="94"/>
      <c r="C644" s="58"/>
      <c r="D644" s="161"/>
    </row>
    <row r="645" ht="18.75" customHeight="1" spans="1:4">
      <c r="A645" s="61" t="s">
        <v>506</v>
      </c>
      <c r="B645" s="94">
        <v>100</v>
      </c>
      <c r="C645" s="58">
        <v>115</v>
      </c>
      <c r="D645" s="161">
        <v>115</v>
      </c>
    </row>
    <row r="646" ht="18.75" customHeight="1" spans="1:4">
      <c r="A646" s="61" t="s">
        <v>507</v>
      </c>
      <c r="B646" s="58"/>
      <c r="C646" s="58"/>
      <c r="D646" s="161"/>
    </row>
    <row r="647" ht="18.75" customHeight="1" spans="1:4">
      <c r="A647" s="61" t="s">
        <v>508</v>
      </c>
      <c r="B647" s="94"/>
      <c r="C647" s="58"/>
      <c r="D647" s="161"/>
    </row>
    <row r="648" ht="18.75" customHeight="1" spans="1:4">
      <c r="A648" s="61" t="s">
        <v>509</v>
      </c>
      <c r="B648" s="94"/>
      <c r="C648" s="58"/>
      <c r="D648" s="161"/>
    </row>
    <row r="649" ht="18.75" customHeight="1" spans="1:4">
      <c r="A649" s="61" t="s">
        <v>510</v>
      </c>
      <c r="B649" s="58"/>
      <c r="C649" s="58"/>
      <c r="D649" s="161"/>
    </row>
    <row r="650" ht="18.75" customHeight="1" spans="1:4">
      <c r="A650" s="61" t="s">
        <v>511</v>
      </c>
      <c r="B650" s="94"/>
      <c r="C650" s="58"/>
      <c r="D650" s="161"/>
    </row>
    <row r="651" ht="18.75" customHeight="1" spans="1:4">
      <c r="A651" s="61" t="s">
        <v>512</v>
      </c>
      <c r="B651" s="94"/>
      <c r="C651" s="58"/>
      <c r="D651" s="161"/>
    </row>
    <row r="652" ht="18.75" customHeight="1" spans="1:4">
      <c r="A652" s="61" t="s">
        <v>513</v>
      </c>
      <c r="B652" s="58"/>
      <c r="C652" s="58">
        <v>927</v>
      </c>
      <c r="D652" s="161"/>
    </row>
    <row r="653" ht="18.75" customHeight="1" spans="1:4">
      <c r="A653" s="61" t="s">
        <v>514</v>
      </c>
      <c r="B653" s="94"/>
      <c r="C653" s="58">
        <v>927</v>
      </c>
      <c r="D653" s="161"/>
    </row>
    <row r="654" ht="18.75" customHeight="1" spans="1:4">
      <c r="A654" s="61" t="s">
        <v>515</v>
      </c>
      <c r="B654" s="94"/>
      <c r="C654" s="58"/>
      <c r="D654" s="161"/>
    </row>
    <row r="655" ht="18.75" customHeight="1" spans="1:4">
      <c r="A655" s="61" t="s">
        <v>516</v>
      </c>
      <c r="B655" s="58"/>
      <c r="C655" s="58">
        <v>9769</v>
      </c>
      <c r="D655" s="161"/>
    </row>
    <row r="656" ht="18.75" customHeight="1" spans="1:4">
      <c r="A656" s="61" t="s">
        <v>517</v>
      </c>
      <c r="B656" s="94"/>
      <c r="C656" s="58"/>
      <c r="D656" s="161"/>
    </row>
    <row r="657" ht="18.75" customHeight="1" spans="1:4">
      <c r="A657" s="61" t="s">
        <v>518</v>
      </c>
      <c r="B657" s="94"/>
      <c r="C657" s="58">
        <v>9498</v>
      </c>
      <c r="D657" s="161"/>
    </row>
    <row r="658" ht="18.75" customHeight="1" spans="1:4">
      <c r="A658" s="61" t="s">
        <v>519</v>
      </c>
      <c r="B658" s="94"/>
      <c r="C658" s="58">
        <v>271</v>
      </c>
      <c r="D658" s="161"/>
    </row>
    <row r="659" ht="18.75" customHeight="1" spans="1:4">
      <c r="A659" s="61" t="s">
        <v>520</v>
      </c>
      <c r="B659" s="58">
        <v>2000</v>
      </c>
      <c r="C659" s="58">
        <v>2946</v>
      </c>
      <c r="D659" s="161">
        <v>147.3</v>
      </c>
    </row>
    <row r="660" ht="18.75" customHeight="1" spans="1:4">
      <c r="A660" s="61" t="s">
        <v>521</v>
      </c>
      <c r="B660" s="94"/>
      <c r="C660" s="58"/>
      <c r="D660" s="161"/>
    </row>
    <row r="661" ht="18.75" customHeight="1" spans="1:4">
      <c r="A661" s="61" t="s">
        <v>522</v>
      </c>
      <c r="B661" s="94"/>
      <c r="C661" s="58"/>
      <c r="D661" s="161"/>
    </row>
    <row r="662" ht="18.75" customHeight="1" spans="1:4">
      <c r="A662" s="61" t="s">
        <v>523</v>
      </c>
      <c r="B662" s="94">
        <v>2000</v>
      </c>
      <c r="C662" s="58">
        <v>2946</v>
      </c>
      <c r="D662" s="161">
        <v>147.3</v>
      </c>
    </row>
    <row r="663" ht="18.75" customHeight="1" spans="1:4">
      <c r="A663" s="61" t="s">
        <v>524</v>
      </c>
      <c r="B663" s="58">
        <v>150</v>
      </c>
      <c r="C663" s="58">
        <v>517</v>
      </c>
      <c r="D663" s="161">
        <v>344.666666666667</v>
      </c>
    </row>
    <row r="664" ht="18.75" customHeight="1" spans="1:4">
      <c r="A664" s="61" t="s">
        <v>56</v>
      </c>
      <c r="B664" s="94">
        <v>109</v>
      </c>
      <c r="C664" s="58">
        <v>244</v>
      </c>
      <c r="D664" s="161">
        <v>223.853211009174</v>
      </c>
    </row>
    <row r="665" ht="18.75" customHeight="1" spans="1:4">
      <c r="A665" s="61" t="s">
        <v>57</v>
      </c>
      <c r="B665" s="94"/>
      <c r="C665" s="58"/>
      <c r="D665" s="161"/>
    </row>
    <row r="666" ht="18.75" customHeight="1" spans="1:4">
      <c r="A666" s="61" t="s">
        <v>58</v>
      </c>
      <c r="B666" s="94"/>
      <c r="C666" s="58"/>
      <c r="D666" s="161"/>
    </row>
    <row r="667" ht="18.75" customHeight="1" spans="1:4">
      <c r="A667" s="61" t="s">
        <v>525</v>
      </c>
      <c r="B667" s="94"/>
      <c r="C667" s="58"/>
      <c r="D667" s="161"/>
    </row>
    <row r="668" ht="18.75" customHeight="1" spans="1:4">
      <c r="A668" s="61" t="s">
        <v>526</v>
      </c>
      <c r="B668" s="94"/>
      <c r="C668" s="58"/>
      <c r="D668" s="161"/>
    </row>
    <row r="669" ht="18.75" customHeight="1" spans="1:4">
      <c r="A669" s="61" t="s">
        <v>65</v>
      </c>
      <c r="B669" s="94">
        <v>21</v>
      </c>
      <c r="C669" s="58">
        <v>272</v>
      </c>
      <c r="D669" s="161">
        <v>1295.2380952381</v>
      </c>
    </row>
    <row r="670" ht="18.75" customHeight="1" spans="1:4">
      <c r="A670" s="61" t="s">
        <v>527</v>
      </c>
      <c r="B670" s="94">
        <v>20</v>
      </c>
      <c r="C670" s="58">
        <v>1</v>
      </c>
      <c r="D670" s="161">
        <v>5</v>
      </c>
    </row>
    <row r="671" ht="18.75" customHeight="1" spans="1:4">
      <c r="A671" s="61" t="s">
        <v>528</v>
      </c>
      <c r="B671" s="58"/>
      <c r="C671" s="58">
        <v>219</v>
      </c>
      <c r="D671" s="161"/>
    </row>
    <row r="672" ht="18.75" customHeight="1" spans="1:4">
      <c r="A672" s="61" t="s">
        <v>529</v>
      </c>
      <c r="B672" s="94"/>
      <c r="C672" s="58">
        <v>219</v>
      </c>
      <c r="D672" s="161"/>
    </row>
    <row r="673" ht="18.75" customHeight="1" spans="1:4">
      <c r="A673" s="61" t="s">
        <v>530</v>
      </c>
      <c r="B673" s="94"/>
      <c r="C673" s="58"/>
      <c r="D673" s="161"/>
    </row>
    <row r="674" ht="18.75" customHeight="1" spans="1:4">
      <c r="A674" s="57" t="s">
        <v>531</v>
      </c>
      <c r="B674" s="58">
        <v>1001</v>
      </c>
      <c r="C674" s="58">
        <v>426</v>
      </c>
      <c r="D674" s="161">
        <v>42.5574425574426</v>
      </c>
    </row>
    <row r="675" ht="18.75" customHeight="1" spans="1:4">
      <c r="A675" s="61" t="s">
        <v>532</v>
      </c>
      <c r="B675" s="94">
        <v>1001</v>
      </c>
      <c r="C675" s="58">
        <v>426</v>
      </c>
      <c r="D675" s="161">
        <v>42.5574425574426</v>
      </c>
    </row>
    <row r="676" ht="18.75" customHeight="1" spans="1:4">
      <c r="A676" s="61" t="s">
        <v>533</v>
      </c>
      <c r="B676" s="58">
        <v>17180</v>
      </c>
      <c r="C676" s="58">
        <v>24372</v>
      </c>
      <c r="D676" s="161">
        <v>141.86263096624</v>
      </c>
    </row>
    <row r="677" ht="18.75" customHeight="1" spans="1:4">
      <c r="A677" s="61" t="s">
        <v>534</v>
      </c>
      <c r="B677" s="58">
        <v>653</v>
      </c>
      <c r="C677" s="58">
        <v>238</v>
      </c>
      <c r="D677" s="161">
        <v>36.4471669218989</v>
      </c>
    </row>
    <row r="678" ht="18.75" customHeight="1" spans="1:4">
      <c r="A678" s="61" t="s">
        <v>56</v>
      </c>
      <c r="B678" s="94">
        <v>400</v>
      </c>
      <c r="C678" s="58">
        <v>238</v>
      </c>
      <c r="D678" s="161">
        <v>59.5</v>
      </c>
    </row>
    <row r="679" ht="18.75" customHeight="1" spans="1:4">
      <c r="A679" s="61" t="s">
        <v>57</v>
      </c>
      <c r="B679" s="94"/>
      <c r="C679" s="58"/>
      <c r="D679" s="161"/>
    </row>
    <row r="680" ht="18.75" customHeight="1" spans="1:4">
      <c r="A680" s="61" t="s">
        <v>58</v>
      </c>
      <c r="B680" s="94"/>
      <c r="C680" s="58"/>
      <c r="D680" s="161"/>
    </row>
    <row r="681" ht="18.75" customHeight="1" spans="1:4">
      <c r="A681" s="61" t="s">
        <v>535</v>
      </c>
      <c r="B681" s="94">
        <v>253</v>
      </c>
      <c r="C681" s="58"/>
      <c r="D681" s="161"/>
    </row>
    <row r="682" ht="18.75" customHeight="1" spans="1:4">
      <c r="A682" s="61" t="s">
        <v>536</v>
      </c>
      <c r="B682" s="58">
        <v>4700</v>
      </c>
      <c r="C682" s="58">
        <v>3891</v>
      </c>
      <c r="D682" s="161">
        <v>82.7872340425532</v>
      </c>
    </row>
    <row r="683" ht="18.75" customHeight="1" spans="1:4">
      <c r="A683" s="61" t="s">
        <v>537</v>
      </c>
      <c r="B683" s="94">
        <v>3700</v>
      </c>
      <c r="C683" s="58">
        <v>2544</v>
      </c>
      <c r="D683" s="161">
        <v>68.7567567567568</v>
      </c>
    </row>
    <row r="684" ht="18.75" customHeight="1" spans="1:4">
      <c r="A684" s="61" t="s">
        <v>538</v>
      </c>
      <c r="B684" s="94">
        <v>1000</v>
      </c>
      <c r="C684" s="58">
        <v>1044</v>
      </c>
      <c r="D684" s="161">
        <v>104.4</v>
      </c>
    </row>
    <row r="685" ht="18.75" customHeight="1" spans="1:4">
      <c r="A685" s="61" t="s">
        <v>539</v>
      </c>
      <c r="B685" s="94"/>
      <c r="C685" s="58"/>
      <c r="D685" s="161"/>
    </row>
    <row r="686" ht="18.75" customHeight="1" spans="1:4">
      <c r="A686" s="61" t="s">
        <v>540</v>
      </c>
      <c r="B686" s="94"/>
      <c r="C686" s="58">
        <v>303</v>
      </c>
      <c r="D686" s="161"/>
    </row>
    <row r="687" ht="18.75" customHeight="1" spans="1:4">
      <c r="A687" s="61" t="s">
        <v>541</v>
      </c>
      <c r="B687" s="94"/>
      <c r="C687" s="58"/>
      <c r="D687" s="161"/>
    </row>
    <row r="688" ht="18.75" customHeight="1" spans="1:4">
      <c r="A688" s="61" t="s">
        <v>542</v>
      </c>
      <c r="B688" s="94"/>
      <c r="C688" s="58"/>
      <c r="D688" s="161"/>
    </row>
    <row r="689" ht="18.75" customHeight="1" spans="1:4">
      <c r="A689" s="61" t="s">
        <v>543</v>
      </c>
      <c r="B689" s="94"/>
      <c r="C689" s="58"/>
      <c r="D689" s="161"/>
    </row>
    <row r="690" ht="18.75" customHeight="1" spans="1:4">
      <c r="A690" s="61" t="s">
        <v>544</v>
      </c>
      <c r="B690" s="94"/>
      <c r="C690" s="58"/>
      <c r="D690" s="161"/>
    </row>
    <row r="691" ht="18.75" customHeight="1" spans="1:4">
      <c r="A691" s="61" t="s">
        <v>545</v>
      </c>
      <c r="B691" s="94"/>
      <c r="C691" s="58"/>
      <c r="D691" s="161"/>
    </row>
    <row r="692" ht="18.75" customHeight="1" spans="1:4">
      <c r="A692" s="61" t="s">
        <v>546</v>
      </c>
      <c r="B692" s="94"/>
      <c r="C692" s="58"/>
      <c r="D692" s="161"/>
    </row>
    <row r="693" ht="18.75" customHeight="1" spans="1:4">
      <c r="A693" s="61" t="s">
        <v>547</v>
      </c>
      <c r="B693" s="94"/>
      <c r="C693" s="58"/>
      <c r="D693" s="161"/>
    </row>
    <row r="694" ht="18.75" customHeight="1" spans="1:4">
      <c r="A694" s="61" t="s">
        <v>548</v>
      </c>
      <c r="B694" s="94"/>
      <c r="C694" s="58"/>
      <c r="D694" s="161"/>
    </row>
    <row r="695" ht="18.75" customHeight="1" spans="1:4">
      <c r="A695" s="61" t="s">
        <v>549</v>
      </c>
      <c r="B695" s="94"/>
      <c r="C695" s="58"/>
      <c r="D695" s="161"/>
    </row>
    <row r="696" ht="18.75" customHeight="1" spans="1:4">
      <c r="A696" s="61" t="s">
        <v>550</v>
      </c>
      <c r="B696" s="94"/>
      <c r="C696" s="58"/>
      <c r="D696" s="161"/>
    </row>
    <row r="697" ht="18.75" customHeight="1" spans="1:4">
      <c r="A697" s="61" t="s">
        <v>551</v>
      </c>
      <c r="B697" s="58">
        <v>2130</v>
      </c>
      <c r="C697" s="58">
        <v>1818</v>
      </c>
      <c r="D697" s="161">
        <v>85.3521126760563</v>
      </c>
    </row>
    <row r="698" ht="18.75" customHeight="1" spans="1:4">
      <c r="A698" s="61" t="s">
        <v>552</v>
      </c>
      <c r="B698" s="94">
        <v>330</v>
      </c>
      <c r="C698" s="58">
        <v>10</v>
      </c>
      <c r="D698" s="161">
        <v>3.03030303030303</v>
      </c>
    </row>
    <row r="699" ht="18.75" customHeight="1" spans="1:4">
      <c r="A699" s="61" t="s">
        <v>553</v>
      </c>
      <c r="B699" s="94">
        <v>1000</v>
      </c>
      <c r="C699" s="58">
        <v>1559</v>
      </c>
      <c r="D699" s="161">
        <v>155.9</v>
      </c>
    </row>
    <row r="700" ht="18.75" customHeight="1" spans="1:4">
      <c r="A700" s="61" t="s">
        <v>554</v>
      </c>
      <c r="B700" s="94">
        <v>800</v>
      </c>
      <c r="C700" s="58">
        <v>249</v>
      </c>
      <c r="D700" s="161">
        <v>31.125</v>
      </c>
    </row>
    <row r="701" ht="18.75" customHeight="1" spans="1:4">
      <c r="A701" s="61" t="s">
        <v>555</v>
      </c>
      <c r="B701" s="58">
        <v>6662</v>
      </c>
      <c r="C701" s="58">
        <v>9498</v>
      </c>
      <c r="D701" s="161">
        <v>142.569798859201</v>
      </c>
    </row>
    <row r="702" ht="18.75" customHeight="1" spans="1:4">
      <c r="A702" s="61" t="s">
        <v>556</v>
      </c>
      <c r="B702" s="94">
        <v>383</v>
      </c>
      <c r="C702" s="58">
        <v>556</v>
      </c>
      <c r="D702" s="161">
        <v>145.169712793734</v>
      </c>
    </row>
    <row r="703" ht="18.75" customHeight="1" spans="1:4">
      <c r="A703" s="61" t="s">
        <v>557</v>
      </c>
      <c r="B703" s="94">
        <v>13</v>
      </c>
      <c r="C703" s="58">
        <v>76</v>
      </c>
      <c r="D703" s="161">
        <v>584.615384615385</v>
      </c>
    </row>
    <row r="704" ht="18.75" customHeight="1" spans="1:4">
      <c r="A704" s="61" t="s">
        <v>558</v>
      </c>
      <c r="B704" s="94">
        <v>428</v>
      </c>
      <c r="C704" s="58">
        <v>487</v>
      </c>
      <c r="D704" s="161">
        <v>113.785046728972</v>
      </c>
    </row>
    <row r="705" ht="18.75" customHeight="1" spans="1:4">
      <c r="A705" s="61" t="s">
        <v>559</v>
      </c>
      <c r="B705" s="94"/>
      <c r="C705" s="58"/>
      <c r="D705" s="161"/>
    </row>
    <row r="706" ht="18.75" customHeight="1" spans="1:4">
      <c r="A706" s="61" t="s">
        <v>560</v>
      </c>
      <c r="B706" s="94"/>
      <c r="C706" s="58"/>
      <c r="D706" s="161"/>
    </row>
    <row r="707" ht="18.75" customHeight="1" spans="1:4">
      <c r="A707" s="61" t="s">
        <v>561</v>
      </c>
      <c r="B707" s="94"/>
      <c r="C707" s="58"/>
      <c r="D707" s="161"/>
    </row>
    <row r="708" ht="18.75" customHeight="1" spans="1:4">
      <c r="A708" s="61" t="s">
        <v>562</v>
      </c>
      <c r="B708" s="94"/>
      <c r="C708" s="58"/>
      <c r="D708" s="161"/>
    </row>
    <row r="709" ht="18.75" customHeight="1" spans="1:4">
      <c r="A709" s="61" t="s">
        <v>563</v>
      </c>
      <c r="B709" s="94">
        <v>3253</v>
      </c>
      <c r="C709" s="58">
        <v>4868</v>
      </c>
      <c r="D709" s="161">
        <v>149.646480172149</v>
      </c>
    </row>
    <row r="710" ht="18.75" customHeight="1" spans="1:4">
      <c r="A710" s="61" t="s">
        <v>564</v>
      </c>
      <c r="B710" s="94">
        <v>117</v>
      </c>
      <c r="C710" s="58">
        <v>236</v>
      </c>
      <c r="D710" s="161">
        <v>201.709401709402</v>
      </c>
    </row>
    <row r="711" ht="18.75" customHeight="1" spans="1:4">
      <c r="A711" s="61" t="s">
        <v>565</v>
      </c>
      <c r="B711" s="94">
        <v>2400</v>
      </c>
      <c r="C711" s="58">
        <v>3000</v>
      </c>
      <c r="D711" s="161">
        <v>125</v>
      </c>
    </row>
    <row r="712" ht="18.75" customHeight="1" spans="1:4">
      <c r="A712" s="61" t="s">
        <v>566</v>
      </c>
      <c r="B712" s="94">
        <v>68</v>
      </c>
      <c r="C712" s="58">
        <v>275</v>
      </c>
      <c r="D712" s="161">
        <v>404.411764705882</v>
      </c>
    </row>
    <row r="713" ht="18.75" customHeight="1" spans="1:4">
      <c r="A713" s="61" t="s">
        <v>567</v>
      </c>
      <c r="B713" s="58"/>
      <c r="C713" s="58">
        <v>50</v>
      </c>
      <c r="D713" s="161"/>
    </row>
    <row r="714" ht="18.75" customHeight="1" spans="1:4">
      <c r="A714" s="61" t="s">
        <v>568</v>
      </c>
      <c r="B714" s="94"/>
      <c r="C714" s="58">
        <v>50</v>
      </c>
      <c r="D714" s="161"/>
    </row>
    <row r="715" ht="18.75" customHeight="1" spans="1:4">
      <c r="A715" s="61" t="s">
        <v>569</v>
      </c>
      <c r="B715" s="94"/>
      <c r="C715" s="58"/>
      <c r="D715" s="161"/>
    </row>
    <row r="716" ht="18.75" customHeight="1" spans="1:4">
      <c r="A716" s="61" t="s">
        <v>570</v>
      </c>
      <c r="B716" s="58">
        <v>41</v>
      </c>
      <c r="C716" s="58">
        <v>1039</v>
      </c>
      <c r="D716" s="161">
        <v>2534.14634146341</v>
      </c>
    </row>
    <row r="717" ht="18.75" customHeight="1" spans="1:4">
      <c r="A717" s="61" t="s">
        <v>571</v>
      </c>
      <c r="B717" s="94"/>
      <c r="C717" s="58">
        <v>1</v>
      </c>
      <c r="D717" s="161"/>
    </row>
    <row r="718" ht="18.75" customHeight="1" spans="1:4">
      <c r="A718" s="61" t="s">
        <v>572</v>
      </c>
      <c r="B718" s="94">
        <v>1</v>
      </c>
      <c r="C718" s="58">
        <v>2</v>
      </c>
      <c r="D718" s="161">
        <v>200</v>
      </c>
    </row>
    <row r="719" ht="18.75" customHeight="1" spans="1:4">
      <c r="A719" s="61" t="s">
        <v>573</v>
      </c>
      <c r="B719" s="94">
        <v>40</v>
      </c>
      <c r="C719" s="58">
        <v>1036</v>
      </c>
      <c r="D719" s="161">
        <v>2590</v>
      </c>
    </row>
    <row r="720" ht="18.75" customHeight="1" spans="1:4">
      <c r="A720" s="61" t="s">
        <v>574</v>
      </c>
      <c r="B720" s="58">
        <v>1198</v>
      </c>
      <c r="C720" s="58">
        <v>4773</v>
      </c>
      <c r="D720" s="161">
        <v>398.414023372287</v>
      </c>
    </row>
    <row r="721" ht="18.75" customHeight="1" spans="1:4">
      <c r="A721" s="61" t="s">
        <v>575</v>
      </c>
      <c r="B721" s="94">
        <v>108</v>
      </c>
      <c r="C721" s="58">
        <v>638</v>
      </c>
      <c r="D721" s="161">
        <v>590.740740740741</v>
      </c>
    </row>
    <row r="722" ht="18.75" customHeight="1" spans="1:4">
      <c r="A722" s="61" t="s">
        <v>576</v>
      </c>
      <c r="B722" s="94">
        <v>200</v>
      </c>
      <c r="C722" s="58">
        <v>4115</v>
      </c>
      <c r="D722" s="161">
        <v>2057.5</v>
      </c>
    </row>
    <row r="723" ht="18.75" customHeight="1" spans="1:4">
      <c r="A723" s="61" t="s">
        <v>577</v>
      </c>
      <c r="B723" s="94">
        <v>90</v>
      </c>
      <c r="C723" s="58">
        <v>20</v>
      </c>
      <c r="D723" s="161">
        <v>22.2222222222222</v>
      </c>
    </row>
    <row r="724" ht="18.75" customHeight="1" spans="1:4">
      <c r="A724" s="61" t="s">
        <v>578</v>
      </c>
      <c r="B724" s="94">
        <v>800</v>
      </c>
      <c r="C724" s="58"/>
      <c r="D724" s="161"/>
    </row>
    <row r="725" ht="18.75" customHeight="1" spans="1:4">
      <c r="A725" s="61" t="s">
        <v>579</v>
      </c>
      <c r="B725" s="58"/>
      <c r="C725" s="58">
        <v>896</v>
      </c>
      <c r="D725" s="161"/>
    </row>
    <row r="726" ht="18.75" customHeight="1" spans="1:4">
      <c r="A726" s="61" t="s">
        <v>580</v>
      </c>
      <c r="B726" s="94"/>
      <c r="C726" s="58"/>
      <c r="D726" s="161"/>
    </row>
    <row r="727" ht="18.75" customHeight="1" spans="1:4">
      <c r="A727" s="61" t="s">
        <v>581</v>
      </c>
      <c r="B727" s="94"/>
      <c r="C727" s="58">
        <v>896</v>
      </c>
      <c r="D727" s="161"/>
    </row>
    <row r="728" ht="18.75" customHeight="1" spans="1:4">
      <c r="A728" s="61" t="s">
        <v>582</v>
      </c>
      <c r="B728" s="94"/>
      <c r="C728" s="58"/>
      <c r="D728" s="161"/>
    </row>
    <row r="729" ht="18.75" customHeight="1" spans="1:4">
      <c r="A729" s="61" t="s">
        <v>583</v>
      </c>
      <c r="B729" s="58">
        <v>1726</v>
      </c>
      <c r="C729" s="58">
        <v>1810</v>
      </c>
      <c r="D729" s="161">
        <v>104.86674391657</v>
      </c>
    </row>
    <row r="730" ht="18.75" customHeight="1" spans="1:4">
      <c r="A730" s="61" t="s">
        <v>584</v>
      </c>
      <c r="B730" s="94">
        <v>1726</v>
      </c>
      <c r="C730" s="58">
        <v>1810</v>
      </c>
      <c r="D730" s="161">
        <v>104.86674391657</v>
      </c>
    </row>
    <row r="731" ht="18.75" customHeight="1" spans="1:4">
      <c r="A731" s="61" t="s">
        <v>585</v>
      </c>
      <c r="B731" s="94"/>
      <c r="C731" s="58"/>
      <c r="D731" s="161"/>
    </row>
    <row r="732" ht="18.75" customHeight="1" spans="1:4">
      <c r="A732" s="61" t="s">
        <v>586</v>
      </c>
      <c r="B732" s="94"/>
      <c r="C732" s="58"/>
      <c r="D732" s="161"/>
    </row>
    <row r="733" ht="18.75" customHeight="1" spans="1:4">
      <c r="A733" s="61" t="s">
        <v>587</v>
      </c>
      <c r="B733" s="58"/>
      <c r="C733" s="58"/>
      <c r="D733" s="161"/>
    </row>
    <row r="734" ht="18.75" customHeight="1" spans="1:4">
      <c r="A734" s="61" t="s">
        <v>588</v>
      </c>
      <c r="B734" s="94"/>
      <c r="C734" s="58"/>
      <c r="D734" s="161"/>
    </row>
    <row r="735" ht="18.75" customHeight="1" spans="1:4">
      <c r="A735" s="61" t="s">
        <v>589</v>
      </c>
      <c r="B735" s="94"/>
      <c r="C735" s="58"/>
      <c r="D735" s="161"/>
    </row>
    <row r="736" ht="18.75" customHeight="1" spans="1:4">
      <c r="A736" s="61" t="s">
        <v>590</v>
      </c>
      <c r="B736" s="58"/>
      <c r="C736" s="58">
        <v>12</v>
      </c>
      <c r="D736" s="161"/>
    </row>
    <row r="737" ht="18.75" customHeight="1" spans="1:4">
      <c r="A737" s="61" t="s">
        <v>56</v>
      </c>
      <c r="B737" s="94"/>
      <c r="C737" s="58"/>
      <c r="D737" s="161"/>
    </row>
    <row r="738" ht="18.75" customHeight="1" spans="1:4">
      <c r="A738" s="61" t="s">
        <v>57</v>
      </c>
      <c r="B738" s="94"/>
      <c r="C738" s="58"/>
      <c r="D738" s="161"/>
    </row>
    <row r="739" ht="18.75" customHeight="1" spans="1:4">
      <c r="A739" s="61" t="s">
        <v>58</v>
      </c>
      <c r="B739" s="94"/>
      <c r="C739" s="58"/>
      <c r="D739" s="161"/>
    </row>
    <row r="740" ht="18.75" customHeight="1" spans="1:4">
      <c r="A740" s="61" t="s">
        <v>97</v>
      </c>
      <c r="B740" s="94"/>
      <c r="C740" s="58"/>
      <c r="D740" s="161"/>
    </row>
    <row r="741" ht="18.75" customHeight="1" spans="1:4">
      <c r="A741" s="61" t="s">
        <v>591</v>
      </c>
      <c r="B741" s="94"/>
      <c r="C741" s="58"/>
      <c r="D741" s="161"/>
    </row>
    <row r="742" ht="18.75" customHeight="1" spans="1:4">
      <c r="A742" s="61" t="s">
        <v>592</v>
      </c>
      <c r="B742" s="94"/>
      <c r="C742" s="58"/>
      <c r="D742" s="161"/>
    </row>
    <row r="743" ht="18.75" customHeight="1" spans="1:4">
      <c r="A743" s="61" t="s">
        <v>65</v>
      </c>
      <c r="B743" s="94"/>
      <c r="C743" s="58"/>
      <c r="D743" s="161"/>
    </row>
    <row r="744" ht="18.75" customHeight="1" spans="1:4">
      <c r="A744" s="61" t="s">
        <v>593</v>
      </c>
      <c r="B744" s="94"/>
      <c r="C744" s="58">
        <v>12</v>
      </c>
      <c r="D744" s="161"/>
    </row>
    <row r="745" ht="18.75" customHeight="1" spans="1:4">
      <c r="A745" s="61" t="s">
        <v>594</v>
      </c>
      <c r="B745" s="58">
        <v>70</v>
      </c>
      <c r="C745" s="58">
        <v>138</v>
      </c>
      <c r="D745" s="161">
        <v>197.142857142857</v>
      </c>
    </row>
    <row r="746" ht="18.75" customHeight="1" spans="1:4">
      <c r="A746" s="61" t="s">
        <v>595</v>
      </c>
      <c r="B746" s="94">
        <v>70</v>
      </c>
      <c r="C746" s="58">
        <v>138</v>
      </c>
      <c r="D746" s="161">
        <v>197.142857142857</v>
      </c>
    </row>
    <row r="747" ht="18.75" customHeight="1" spans="1:4">
      <c r="A747" s="61" t="s">
        <v>596</v>
      </c>
      <c r="B747" s="58"/>
      <c r="C747" s="58">
        <v>209</v>
      </c>
      <c r="D747" s="161"/>
    </row>
    <row r="748" ht="18.75" customHeight="1" spans="1:4">
      <c r="A748" s="61" t="s">
        <v>597</v>
      </c>
      <c r="B748" s="94"/>
      <c r="C748" s="58">
        <v>209</v>
      </c>
      <c r="D748" s="161"/>
    </row>
    <row r="749" ht="18.75" customHeight="1" spans="1:4">
      <c r="A749" s="61" t="s">
        <v>598</v>
      </c>
      <c r="B749" s="58">
        <v>2286</v>
      </c>
      <c r="C749" s="58">
        <v>8852</v>
      </c>
      <c r="D749" s="161">
        <v>387.226596675416</v>
      </c>
    </row>
    <row r="750" ht="18.75" customHeight="1" spans="1:4">
      <c r="A750" s="61" t="s">
        <v>599</v>
      </c>
      <c r="B750" s="58">
        <v>250</v>
      </c>
      <c r="C750" s="58">
        <v>3424</v>
      </c>
      <c r="D750" s="161">
        <v>1369.6</v>
      </c>
    </row>
    <row r="751" ht="18.75" customHeight="1" spans="1:4">
      <c r="A751" s="61" t="s">
        <v>56</v>
      </c>
      <c r="B751" s="94"/>
      <c r="C751" s="58">
        <v>97</v>
      </c>
      <c r="D751" s="161"/>
    </row>
    <row r="752" ht="18.75" customHeight="1" spans="1:4">
      <c r="A752" s="61" t="s">
        <v>57</v>
      </c>
      <c r="B752" s="94"/>
      <c r="C752" s="58">
        <v>3232</v>
      </c>
      <c r="D752" s="161"/>
    </row>
    <row r="753" ht="18.75" customHeight="1" spans="1:4">
      <c r="A753" s="61" t="s">
        <v>58</v>
      </c>
      <c r="B753" s="94"/>
      <c r="C753" s="58">
        <v>82</v>
      </c>
      <c r="D753" s="161"/>
    </row>
    <row r="754" ht="18.75" customHeight="1" spans="1:4">
      <c r="A754" s="61" t="s">
        <v>600</v>
      </c>
      <c r="B754" s="94"/>
      <c r="C754" s="58">
        <v>13</v>
      </c>
      <c r="D754" s="161"/>
    </row>
    <row r="755" ht="18.75" customHeight="1" spans="1:4">
      <c r="A755" s="61" t="s">
        <v>601</v>
      </c>
      <c r="B755" s="94"/>
      <c r="C755" s="58"/>
      <c r="D755" s="161"/>
    </row>
    <row r="756" ht="18.75" customHeight="1" spans="1:4">
      <c r="A756" s="61" t="s">
        <v>602</v>
      </c>
      <c r="B756" s="94"/>
      <c r="C756" s="58"/>
      <c r="D756" s="161"/>
    </row>
    <row r="757" ht="18.75" customHeight="1" spans="1:4">
      <c r="A757" s="61" t="s">
        <v>603</v>
      </c>
      <c r="B757" s="94"/>
      <c r="C757" s="58"/>
      <c r="D757" s="161"/>
    </row>
    <row r="758" ht="18.75" customHeight="1" spans="1:4">
      <c r="A758" s="61" t="s">
        <v>604</v>
      </c>
      <c r="B758" s="94"/>
      <c r="C758" s="58"/>
      <c r="D758" s="161"/>
    </row>
    <row r="759" ht="18.75" customHeight="1" spans="1:4">
      <c r="A759" s="61" t="s">
        <v>605</v>
      </c>
      <c r="B759" s="94">
        <v>250</v>
      </c>
      <c r="C759" s="58"/>
      <c r="D759" s="161"/>
    </row>
    <row r="760" ht="18.75" customHeight="1" spans="1:4">
      <c r="A760" s="61" t="s">
        <v>606</v>
      </c>
      <c r="B760" s="58"/>
      <c r="C760" s="58"/>
      <c r="D760" s="161"/>
    </row>
    <row r="761" ht="18.75" customHeight="1" spans="1:4">
      <c r="A761" s="61" t="s">
        <v>607</v>
      </c>
      <c r="B761" s="94"/>
      <c r="C761" s="58"/>
      <c r="D761" s="161"/>
    </row>
    <row r="762" ht="18.75" customHeight="1" spans="1:4">
      <c r="A762" s="61" t="s">
        <v>608</v>
      </c>
      <c r="B762" s="94"/>
      <c r="C762" s="58"/>
      <c r="D762" s="161"/>
    </row>
    <row r="763" ht="18.75" customHeight="1" spans="1:4">
      <c r="A763" s="61" t="s">
        <v>609</v>
      </c>
      <c r="B763" s="94"/>
      <c r="C763" s="58"/>
      <c r="D763" s="161"/>
    </row>
    <row r="764" ht="18.75" customHeight="1" spans="1:4">
      <c r="A764" s="61" t="s">
        <v>610</v>
      </c>
      <c r="B764" s="58">
        <v>1786</v>
      </c>
      <c r="C764" s="58">
        <v>5015</v>
      </c>
      <c r="D764" s="161">
        <v>280.795072788354</v>
      </c>
    </row>
    <row r="765" ht="18.75" customHeight="1" spans="1:4">
      <c r="A765" s="61" t="s">
        <v>611</v>
      </c>
      <c r="B765" s="94">
        <v>1786</v>
      </c>
      <c r="C765" s="58">
        <v>4769</v>
      </c>
      <c r="D765" s="161">
        <v>267.021276595745</v>
      </c>
    </row>
    <row r="766" ht="18.75" customHeight="1" spans="1:4">
      <c r="A766" s="61" t="s">
        <v>612</v>
      </c>
      <c r="B766" s="94"/>
      <c r="C766" s="58">
        <v>246</v>
      </c>
      <c r="D766" s="161"/>
    </row>
    <row r="767" ht="18.75" customHeight="1" spans="1:4">
      <c r="A767" s="61" t="s">
        <v>613</v>
      </c>
      <c r="B767" s="94"/>
      <c r="C767" s="58"/>
      <c r="D767" s="161"/>
    </row>
    <row r="768" ht="18.75" customHeight="1" spans="1:4">
      <c r="A768" s="61" t="s">
        <v>614</v>
      </c>
      <c r="B768" s="94"/>
      <c r="C768" s="58"/>
      <c r="D768" s="161"/>
    </row>
    <row r="769" ht="18.75" customHeight="1" spans="1:4">
      <c r="A769" s="61" t="s">
        <v>615</v>
      </c>
      <c r="B769" s="94"/>
      <c r="C769" s="58"/>
      <c r="D769" s="161"/>
    </row>
    <row r="770" ht="18.75" customHeight="1" spans="1:4">
      <c r="A770" s="61" t="s">
        <v>616</v>
      </c>
      <c r="B770" s="94"/>
      <c r="C770" s="58"/>
      <c r="D770" s="161"/>
    </row>
    <row r="771" ht="18.75" customHeight="1" spans="1:4">
      <c r="A771" s="61" t="s">
        <v>617</v>
      </c>
      <c r="B771" s="94"/>
      <c r="C771" s="58"/>
      <c r="D771" s="161"/>
    </row>
    <row r="772" ht="18.75" customHeight="1" spans="1:4">
      <c r="A772" s="61" t="s">
        <v>618</v>
      </c>
      <c r="B772" s="94"/>
      <c r="C772" s="58"/>
      <c r="D772" s="161"/>
    </row>
    <row r="773" ht="18.75" customHeight="1" spans="1:4">
      <c r="A773" s="61" t="s">
        <v>619</v>
      </c>
      <c r="B773" s="58"/>
      <c r="C773" s="58"/>
      <c r="D773" s="161"/>
    </row>
    <row r="774" ht="18.75" customHeight="1" spans="1:4">
      <c r="A774" s="61" t="s">
        <v>620</v>
      </c>
      <c r="B774" s="94"/>
      <c r="C774" s="58"/>
      <c r="D774" s="161"/>
    </row>
    <row r="775" ht="18.75" customHeight="1" spans="1:4">
      <c r="A775" s="61" t="s">
        <v>621</v>
      </c>
      <c r="B775" s="94"/>
      <c r="C775" s="58"/>
      <c r="D775" s="161"/>
    </row>
    <row r="776" ht="18.75" customHeight="1" spans="1:4">
      <c r="A776" s="61" t="s">
        <v>622</v>
      </c>
      <c r="B776" s="94"/>
      <c r="C776" s="58"/>
      <c r="D776" s="161"/>
    </row>
    <row r="777" ht="18.75" customHeight="1" spans="1:4">
      <c r="A777" s="61" t="s">
        <v>623</v>
      </c>
      <c r="B777" s="94"/>
      <c r="C777" s="58"/>
      <c r="D777" s="161"/>
    </row>
    <row r="778" ht="18.75" customHeight="1" spans="1:4">
      <c r="A778" s="61" t="s">
        <v>624</v>
      </c>
      <c r="B778" s="94"/>
      <c r="C778" s="58"/>
      <c r="D778" s="161"/>
    </row>
    <row r="779" ht="18.75" customHeight="1" spans="1:4">
      <c r="A779" s="61" t="s">
        <v>625</v>
      </c>
      <c r="B779" s="94"/>
      <c r="C779" s="58"/>
      <c r="D779" s="161"/>
    </row>
    <row r="780" ht="18.75" customHeight="1" spans="1:4">
      <c r="A780" s="61" t="s">
        <v>626</v>
      </c>
      <c r="B780" s="58"/>
      <c r="C780" s="58"/>
      <c r="D780" s="161"/>
    </row>
    <row r="781" ht="18.75" customHeight="1" spans="1:4">
      <c r="A781" s="61" t="s">
        <v>627</v>
      </c>
      <c r="B781" s="94"/>
      <c r="C781" s="58"/>
      <c r="D781" s="161"/>
    </row>
    <row r="782" ht="18.75" customHeight="1" spans="1:4">
      <c r="A782" s="61" t="s">
        <v>628</v>
      </c>
      <c r="B782" s="94"/>
      <c r="C782" s="58"/>
      <c r="D782" s="161"/>
    </row>
    <row r="783" ht="18.75" customHeight="1" spans="1:4">
      <c r="A783" s="61" t="s">
        <v>629</v>
      </c>
      <c r="B783" s="94"/>
      <c r="C783" s="58"/>
      <c r="D783" s="161"/>
    </row>
    <row r="784" ht="18.75" customHeight="1" spans="1:4">
      <c r="A784" s="61" t="s">
        <v>630</v>
      </c>
      <c r="B784" s="94"/>
      <c r="C784" s="58"/>
      <c r="D784" s="161"/>
    </row>
    <row r="785" ht="18.75" customHeight="1" spans="1:4">
      <c r="A785" s="61" t="s">
        <v>631</v>
      </c>
      <c r="B785" s="94"/>
      <c r="C785" s="58"/>
      <c r="D785" s="161"/>
    </row>
    <row r="786" ht="18.75" customHeight="1" spans="1:4">
      <c r="A786" s="61" t="s">
        <v>632</v>
      </c>
      <c r="B786" s="94"/>
      <c r="C786" s="58"/>
      <c r="D786" s="161"/>
    </row>
    <row r="787" ht="18.75" customHeight="1" spans="1:4">
      <c r="A787" s="61" t="s">
        <v>633</v>
      </c>
      <c r="B787" s="58"/>
      <c r="C787" s="58">
        <v>11</v>
      </c>
      <c r="D787" s="161"/>
    </row>
    <row r="788" ht="18.75" customHeight="1" spans="1:4">
      <c r="A788" s="61" t="s">
        <v>634</v>
      </c>
      <c r="B788" s="94"/>
      <c r="C788" s="58">
        <v>11</v>
      </c>
      <c r="D788" s="161"/>
    </row>
    <row r="789" ht="18.75" customHeight="1" spans="1:4">
      <c r="A789" s="61" t="s">
        <v>635</v>
      </c>
      <c r="B789" s="94"/>
      <c r="C789" s="58"/>
      <c r="D789" s="161"/>
    </row>
    <row r="790" ht="18.75" customHeight="1" spans="1:4">
      <c r="A790" s="61" t="s">
        <v>636</v>
      </c>
      <c r="B790" s="94"/>
      <c r="C790" s="58"/>
      <c r="D790" s="161"/>
    </row>
    <row r="791" ht="18.75" customHeight="1" spans="1:4">
      <c r="A791" s="61" t="s">
        <v>637</v>
      </c>
      <c r="B791" s="94"/>
      <c r="C791" s="58"/>
      <c r="D791" s="161"/>
    </row>
    <row r="792" ht="18.75" customHeight="1" spans="1:4">
      <c r="A792" s="61" t="s">
        <v>638</v>
      </c>
      <c r="B792" s="94"/>
      <c r="C792" s="58"/>
      <c r="D792" s="161"/>
    </row>
    <row r="793" ht="18.75" customHeight="1" spans="1:4">
      <c r="A793" s="61" t="s">
        <v>639</v>
      </c>
      <c r="B793" s="58"/>
      <c r="C793" s="58">
        <v>32</v>
      </c>
      <c r="D793" s="161"/>
    </row>
    <row r="794" ht="18.75" customHeight="1" spans="1:4">
      <c r="A794" s="61" t="s">
        <v>640</v>
      </c>
      <c r="B794" s="94"/>
      <c r="C794" s="58">
        <v>32</v>
      </c>
      <c r="D794" s="161"/>
    </row>
    <row r="795" ht="18.75" customHeight="1" spans="1:4">
      <c r="A795" s="61" t="s">
        <v>641</v>
      </c>
      <c r="B795" s="94"/>
      <c r="C795" s="58"/>
      <c r="D795" s="161"/>
    </row>
    <row r="796" ht="18.75" customHeight="1" spans="1:4">
      <c r="A796" s="61" t="s">
        <v>642</v>
      </c>
      <c r="B796" s="58"/>
      <c r="C796" s="58"/>
      <c r="D796" s="161"/>
    </row>
    <row r="797" ht="18.75" customHeight="1" spans="1:4">
      <c r="A797" s="61" t="s">
        <v>643</v>
      </c>
      <c r="B797" s="94"/>
      <c r="C797" s="58"/>
      <c r="D797" s="161"/>
    </row>
    <row r="798" ht="18.75" customHeight="1" spans="1:4">
      <c r="A798" s="61" t="s">
        <v>644</v>
      </c>
      <c r="B798" s="94"/>
      <c r="C798" s="58"/>
      <c r="D798" s="161"/>
    </row>
    <row r="799" ht="18.75" customHeight="1" spans="1:4">
      <c r="A799" s="61" t="s">
        <v>645</v>
      </c>
      <c r="B799" s="58"/>
      <c r="C799" s="58"/>
      <c r="D799" s="161"/>
    </row>
    <row r="800" ht="18.75" customHeight="1" spans="1:4">
      <c r="A800" s="61" t="s">
        <v>646</v>
      </c>
      <c r="B800" s="94"/>
      <c r="C800" s="58"/>
      <c r="D800" s="161"/>
    </row>
    <row r="801" ht="18.75" customHeight="1" spans="1:4">
      <c r="A801" s="61" t="s">
        <v>647</v>
      </c>
      <c r="B801" s="58"/>
      <c r="C801" s="58"/>
      <c r="D801" s="161"/>
    </row>
    <row r="802" ht="18.75" customHeight="1" spans="1:4">
      <c r="A802" s="61" t="s">
        <v>648</v>
      </c>
      <c r="B802" s="94"/>
      <c r="C802" s="58"/>
      <c r="D802" s="161"/>
    </row>
    <row r="803" ht="18.75" customHeight="1" spans="1:4">
      <c r="A803" s="61" t="s">
        <v>649</v>
      </c>
      <c r="B803" s="58"/>
      <c r="C803" s="58"/>
      <c r="D803" s="161"/>
    </row>
    <row r="804" ht="18.75" customHeight="1" spans="1:4">
      <c r="A804" s="61" t="s">
        <v>650</v>
      </c>
      <c r="B804" s="94"/>
      <c r="C804" s="58"/>
      <c r="D804" s="161"/>
    </row>
    <row r="805" ht="18.75" customHeight="1" spans="1:4">
      <c r="A805" s="61" t="s">
        <v>651</v>
      </c>
      <c r="B805" s="94"/>
      <c r="C805" s="58"/>
      <c r="D805" s="161"/>
    </row>
    <row r="806" ht="18.75" customHeight="1" spans="1:4">
      <c r="A806" s="61" t="s">
        <v>652</v>
      </c>
      <c r="B806" s="94"/>
      <c r="C806" s="58"/>
      <c r="D806" s="161"/>
    </row>
    <row r="807" ht="18.75" customHeight="1" spans="1:4">
      <c r="A807" s="61" t="s">
        <v>653</v>
      </c>
      <c r="B807" s="94"/>
      <c r="C807" s="58"/>
      <c r="D807" s="161"/>
    </row>
    <row r="808" ht="18.75" customHeight="1" spans="1:4">
      <c r="A808" s="61" t="s">
        <v>654</v>
      </c>
      <c r="B808" s="94"/>
      <c r="C808" s="58"/>
      <c r="D808" s="161"/>
    </row>
    <row r="809" ht="18.75" customHeight="1" spans="1:4">
      <c r="A809" s="61" t="s">
        <v>655</v>
      </c>
      <c r="B809" s="58"/>
      <c r="C809" s="58"/>
      <c r="D809" s="161"/>
    </row>
    <row r="810" ht="18.75" customHeight="1" spans="1:4">
      <c r="A810" s="61" t="s">
        <v>656</v>
      </c>
      <c r="B810" s="94"/>
      <c r="C810" s="58"/>
      <c r="D810" s="161"/>
    </row>
    <row r="811" ht="18.75" customHeight="1" spans="1:4">
      <c r="A811" s="61" t="s">
        <v>657</v>
      </c>
      <c r="B811" s="58"/>
      <c r="C811" s="58"/>
      <c r="D811" s="161"/>
    </row>
    <row r="812" ht="18.75" customHeight="1" spans="1:4">
      <c r="A812" s="61" t="s">
        <v>658</v>
      </c>
      <c r="B812" s="94"/>
      <c r="C812" s="58"/>
      <c r="D812" s="161"/>
    </row>
    <row r="813" ht="18.75" customHeight="1" spans="1:4">
      <c r="A813" s="61" t="s">
        <v>659</v>
      </c>
      <c r="B813" s="58"/>
      <c r="C813" s="58"/>
      <c r="D813" s="161"/>
    </row>
    <row r="814" ht="18.75" customHeight="1" spans="1:4">
      <c r="A814" s="61" t="s">
        <v>56</v>
      </c>
      <c r="B814" s="94"/>
      <c r="C814" s="58"/>
      <c r="D814" s="161"/>
    </row>
    <row r="815" ht="18.75" customHeight="1" spans="1:4">
      <c r="A815" s="61" t="s">
        <v>57</v>
      </c>
      <c r="B815" s="94"/>
      <c r="C815" s="58"/>
      <c r="D815" s="161"/>
    </row>
    <row r="816" ht="18.75" customHeight="1" spans="1:4">
      <c r="A816" s="61" t="s">
        <v>58</v>
      </c>
      <c r="B816" s="94"/>
      <c r="C816" s="58"/>
      <c r="D816" s="161"/>
    </row>
    <row r="817" ht="18.75" customHeight="1" spans="1:4">
      <c r="A817" s="61" t="s">
        <v>660</v>
      </c>
      <c r="B817" s="94"/>
      <c r="C817" s="58"/>
      <c r="D817" s="161"/>
    </row>
    <row r="818" ht="18.75" customHeight="1" spans="1:4">
      <c r="A818" s="61" t="s">
        <v>661</v>
      </c>
      <c r="B818" s="94"/>
      <c r="C818" s="58"/>
      <c r="D818" s="161"/>
    </row>
    <row r="819" ht="18.75" customHeight="1" spans="1:4">
      <c r="A819" s="61" t="s">
        <v>662</v>
      </c>
      <c r="B819" s="94"/>
      <c r="C819" s="58"/>
      <c r="D819" s="161"/>
    </row>
    <row r="820" ht="18.75" customHeight="1" spans="1:4">
      <c r="A820" s="61" t="s">
        <v>97</v>
      </c>
      <c r="B820" s="94"/>
      <c r="C820" s="58"/>
      <c r="D820" s="161"/>
    </row>
    <row r="821" ht="18.75" customHeight="1" spans="1:4">
      <c r="A821" s="61" t="s">
        <v>663</v>
      </c>
      <c r="B821" s="94"/>
      <c r="C821" s="58"/>
      <c r="D821" s="161"/>
    </row>
    <row r="822" ht="18.75" customHeight="1" spans="1:4">
      <c r="A822" s="61" t="s">
        <v>65</v>
      </c>
      <c r="B822" s="94"/>
      <c r="C822" s="58"/>
      <c r="D822" s="161"/>
    </row>
    <row r="823" ht="18.75" customHeight="1" spans="1:4">
      <c r="A823" s="61" t="s">
        <v>664</v>
      </c>
      <c r="B823" s="94"/>
      <c r="C823" s="58"/>
      <c r="D823" s="161"/>
    </row>
    <row r="824" ht="18.75" customHeight="1" spans="1:4">
      <c r="A824" s="57" t="s">
        <v>665</v>
      </c>
      <c r="B824" s="58">
        <v>250</v>
      </c>
      <c r="C824" s="58">
        <v>370</v>
      </c>
      <c r="D824" s="161">
        <v>148</v>
      </c>
    </row>
    <row r="825" ht="18.75" customHeight="1" spans="1:4">
      <c r="A825" s="61" t="s">
        <v>666</v>
      </c>
      <c r="B825" s="94">
        <v>250</v>
      </c>
      <c r="C825" s="58">
        <v>370</v>
      </c>
      <c r="D825" s="161">
        <v>148</v>
      </c>
    </row>
    <row r="826" ht="18.75" customHeight="1" spans="1:4">
      <c r="A826" s="61" t="s">
        <v>667</v>
      </c>
      <c r="B826" s="58">
        <v>28966</v>
      </c>
      <c r="C826" s="58">
        <v>51396</v>
      </c>
      <c r="D826" s="161">
        <v>177.435614168335</v>
      </c>
    </row>
    <row r="827" ht="18.75" customHeight="1" spans="1:4">
      <c r="A827" s="61" t="s">
        <v>668</v>
      </c>
      <c r="B827" s="58">
        <v>13695</v>
      </c>
      <c r="C827" s="58">
        <v>41324</v>
      </c>
      <c r="D827" s="161">
        <v>301.745162468054</v>
      </c>
    </row>
    <row r="828" ht="18.75" customHeight="1" spans="1:4">
      <c r="A828" s="61" t="s">
        <v>56</v>
      </c>
      <c r="B828" s="94">
        <v>1570</v>
      </c>
      <c r="C828" s="58">
        <v>1455</v>
      </c>
      <c r="D828" s="161">
        <v>92.6751592356688</v>
      </c>
    </row>
    <row r="829" ht="18.75" customHeight="1" spans="1:4">
      <c r="A829" s="61" t="s">
        <v>57</v>
      </c>
      <c r="B829" s="94">
        <v>470</v>
      </c>
      <c r="C829" s="58">
        <v>350</v>
      </c>
      <c r="D829" s="161">
        <v>74.468085106383</v>
      </c>
    </row>
    <row r="830" ht="18.75" customHeight="1" spans="1:4">
      <c r="A830" s="61" t="s">
        <v>58</v>
      </c>
      <c r="B830" s="94"/>
      <c r="C830" s="58"/>
      <c r="D830" s="161"/>
    </row>
    <row r="831" ht="18.75" customHeight="1" spans="1:4">
      <c r="A831" s="61" t="s">
        <v>669</v>
      </c>
      <c r="B831" s="94">
        <v>2710</v>
      </c>
      <c r="C831" s="58"/>
      <c r="D831" s="161"/>
    </row>
    <row r="832" ht="18.75" customHeight="1" spans="1:4">
      <c r="A832" s="61" t="s">
        <v>670</v>
      </c>
      <c r="B832" s="94"/>
      <c r="C832" s="58"/>
      <c r="D832" s="161"/>
    </row>
    <row r="833" ht="18.75" customHeight="1" spans="1:4">
      <c r="A833" s="61" t="s">
        <v>671</v>
      </c>
      <c r="B833" s="94"/>
      <c r="C833" s="58"/>
      <c r="D833" s="161"/>
    </row>
    <row r="834" ht="18.75" customHeight="1" spans="1:4">
      <c r="A834" s="61" t="s">
        <v>672</v>
      </c>
      <c r="B834" s="94">
        <v>3006</v>
      </c>
      <c r="C834" s="58">
        <v>9424</v>
      </c>
      <c r="D834" s="161">
        <v>313.506320691949</v>
      </c>
    </row>
    <row r="835" ht="18.75" customHeight="1" spans="1:4">
      <c r="A835" s="61" t="s">
        <v>673</v>
      </c>
      <c r="B835" s="94"/>
      <c r="C835" s="58"/>
      <c r="D835" s="161"/>
    </row>
    <row r="836" ht="18.75" customHeight="1" spans="1:4">
      <c r="A836" s="61" t="s">
        <v>674</v>
      </c>
      <c r="B836" s="94"/>
      <c r="C836" s="58"/>
      <c r="D836" s="161"/>
    </row>
    <row r="837" ht="18.75" customHeight="1" spans="1:4">
      <c r="A837" s="61" t="s">
        <v>675</v>
      </c>
      <c r="B837" s="94">
        <v>5939</v>
      </c>
      <c r="C837" s="58">
        <v>30095</v>
      </c>
      <c r="D837" s="161">
        <v>506.73514059606</v>
      </c>
    </row>
    <row r="838" ht="18.75" customHeight="1" spans="1:4">
      <c r="A838" s="61" t="s">
        <v>676</v>
      </c>
      <c r="B838" s="58"/>
      <c r="C838" s="58"/>
      <c r="D838" s="161"/>
    </row>
    <row r="839" ht="18.75" customHeight="1" spans="1:4">
      <c r="A839" s="61" t="s">
        <v>677</v>
      </c>
      <c r="B839" s="94"/>
      <c r="C839" s="58"/>
      <c r="D839" s="161"/>
    </row>
    <row r="840" ht="18.75" customHeight="1" spans="1:4">
      <c r="A840" s="61" t="s">
        <v>678</v>
      </c>
      <c r="B840" s="58"/>
      <c r="C840" s="58">
        <v>3098</v>
      </c>
      <c r="D840" s="161"/>
    </row>
    <row r="841" ht="18.75" customHeight="1" spans="1:4">
      <c r="A841" s="61" t="s">
        <v>679</v>
      </c>
      <c r="B841" s="94"/>
      <c r="C841" s="58"/>
      <c r="D841" s="161"/>
    </row>
    <row r="842" ht="18.75" customHeight="1" spans="1:4">
      <c r="A842" s="61" t="s">
        <v>680</v>
      </c>
      <c r="B842" s="94"/>
      <c r="C842" s="58">
        <v>3098</v>
      </c>
      <c r="D842" s="161"/>
    </row>
    <row r="843" ht="18.75" customHeight="1" spans="1:4">
      <c r="A843" s="61" t="s">
        <v>681</v>
      </c>
      <c r="B843" s="58">
        <v>10271</v>
      </c>
      <c r="C843" s="58">
        <v>6336</v>
      </c>
      <c r="D843" s="161">
        <v>61.6882484665563</v>
      </c>
    </row>
    <row r="844" ht="18.75" customHeight="1" spans="1:4">
      <c r="A844" s="61" t="s">
        <v>682</v>
      </c>
      <c r="B844" s="94">
        <v>10271</v>
      </c>
      <c r="C844" s="58">
        <v>6336</v>
      </c>
      <c r="D844" s="161">
        <v>61.6882484665563</v>
      </c>
    </row>
    <row r="845" ht="18.75" customHeight="1" spans="1:4">
      <c r="A845" s="61" t="s">
        <v>683</v>
      </c>
      <c r="B845" s="58"/>
      <c r="C845" s="58"/>
      <c r="D845" s="161"/>
    </row>
    <row r="846" ht="18.75" customHeight="1" spans="1:4">
      <c r="A846" s="61" t="s">
        <v>684</v>
      </c>
      <c r="B846" s="94"/>
      <c r="C846" s="58"/>
      <c r="D846" s="161"/>
    </row>
    <row r="847" ht="18.75" customHeight="1" spans="1:4">
      <c r="A847" s="61" t="s">
        <v>685</v>
      </c>
      <c r="B847" s="58">
        <v>5000</v>
      </c>
      <c r="C847" s="58">
        <v>638</v>
      </c>
      <c r="D847" s="161">
        <v>12.76</v>
      </c>
    </row>
    <row r="848" ht="18.75" customHeight="1" spans="1:4">
      <c r="A848" s="61" t="s">
        <v>686</v>
      </c>
      <c r="B848" s="94">
        <v>5000</v>
      </c>
      <c r="C848" s="58">
        <v>638</v>
      </c>
      <c r="D848" s="161">
        <v>12.76</v>
      </c>
    </row>
    <row r="849" ht="18.75" customHeight="1" spans="1:4">
      <c r="A849" s="61" t="s">
        <v>687</v>
      </c>
      <c r="B849" s="58">
        <v>10871</v>
      </c>
      <c r="C849" s="58">
        <v>26462</v>
      </c>
      <c r="D849" s="161">
        <v>243.41826878852</v>
      </c>
    </row>
    <row r="850" ht="18.75" customHeight="1" spans="1:4">
      <c r="A850" s="61" t="s">
        <v>688</v>
      </c>
      <c r="B850" s="58">
        <v>6913</v>
      </c>
      <c r="C850" s="58">
        <v>12411</v>
      </c>
      <c r="D850" s="161">
        <v>179.53131780703</v>
      </c>
    </row>
    <row r="851" ht="18.75" customHeight="1" spans="1:4">
      <c r="A851" s="61" t="s">
        <v>56</v>
      </c>
      <c r="B851" s="94">
        <v>1007</v>
      </c>
      <c r="C851" s="58">
        <v>196</v>
      </c>
      <c r="D851" s="161">
        <v>19.4637537239325</v>
      </c>
    </row>
    <row r="852" ht="18.75" customHeight="1" spans="1:4">
      <c r="A852" s="61" t="s">
        <v>57</v>
      </c>
      <c r="B852" s="94"/>
      <c r="C852" s="58"/>
      <c r="D852" s="161"/>
    </row>
    <row r="853" ht="18.75" customHeight="1" spans="1:4">
      <c r="A853" s="61" t="s">
        <v>58</v>
      </c>
      <c r="B853" s="94"/>
      <c r="C853" s="58"/>
      <c r="D853" s="161"/>
    </row>
    <row r="854" ht="18.75" customHeight="1" spans="1:4">
      <c r="A854" s="61" t="s">
        <v>65</v>
      </c>
      <c r="B854" s="94">
        <v>1000</v>
      </c>
      <c r="C854" s="58">
        <v>737</v>
      </c>
      <c r="D854" s="161">
        <v>73.7</v>
      </c>
    </row>
    <row r="855" ht="18.75" customHeight="1" spans="1:4">
      <c r="A855" s="61" t="s">
        <v>689</v>
      </c>
      <c r="B855" s="94"/>
      <c r="C855" s="58"/>
      <c r="D855" s="161"/>
    </row>
    <row r="856" ht="18.75" customHeight="1" spans="1:4">
      <c r="A856" s="61" t="s">
        <v>690</v>
      </c>
      <c r="B856" s="94"/>
      <c r="C856" s="58"/>
      <c r="D856" s="161"/>
    </row>
    <row r="857" ht="18.75" customHeight="1" spans="1:4">
      <c r="A857" s="61" t="s">
        <v>691</v>
      </c>
      <c r="B857" s="94">
        <v>98</v>
      </c>
      <c r="C857" s="58">
        <v>193</v>
      </c>
      <c r="D857" s="161">
        <v>196.938775510204</v>
      </c>
    </row>
    <row r="858" ht="18.75" customHeight="1" spans="1:4">
      <c r="A858" s="61" t="s">
        <v>692</v>
      </c>
      <c r="B858" s="94"/>
      <c r="C858" s="58"/>
      <c r="D858" s="161"/>
    </row>
    <row r="859" ht="18.75" customHeight="1" spans="1:4">
      <c r="A859" s="61" t="s">
        <v>693</v>
      </c>
      <c r="B859" s="94"/>
      <c r="C859" s="58"/>
      <c r="D859" s="161"/>
    </row>
    <row r="860" ht="18.75" customHeight="1" spans="1:4">
      <c r="A860" s="61" t="s">
        <v>694</v>
      </c>
      <c r="B860" s="94"/>
      <c r="C860" s="58"/>
      <c r="D860" s="161"/>
    </row>
    <row r="861" ht="18.75" customHeight="1" spans="1:4">
      <c r="A861" s="61" t="s">
        <v>695</v>
      </c>
      <c r="B861" s="94"/>
      <c r="C861" s="58"/>
      <c r="D861" s="161"/>
    </row>
    <row r="862" ht="18.75" customHeight="1" spans="1:4">
      <c r="A862" s="61" t="s">
        <v>696</v>
      </c>
      <c r="B862" s="94"/>
      <c r="C862" s="58"/>
      <c r="D862" s="161"/>
    </row>
    <row r="863" ht="18.75" customHeight="1" spans="1:4">
      <c r="A863" s="61" t="s">
        <v>697</v>
      </c>
      <c r="B863" s="94"/>
      <c r="C863" s="58">
        <v>157</v>
      </c>
      <c r="D863" s="161"/>
    </row>
    <row r="864" ht="18.75" customHeight="1" spans="1:4">
      <c r="A864" s="61" t="s">
        <v>698</v>
      </c>
      <c r="B864" s="94"/>
      <c r="C864" s="58"/>
      <c r="D864" s="161"/>
    </row>
    <row r="865" ht="18.75" customHeight="1" spans="1:4">
      <c r="A865" s="61" t="s">
        <v>699</v>
      </c>
      <c r="B865" s="94"/>
      <c r="C865" s="58"/>
      <c r="D865" s="161"/>
    </row>
    <row r="866" ht="18.75" customHeight="1" spans="1:4">
      <c r="A866" s="61" t="s">
        <v>700</v>
      </c>
      <c r="B866" s="94">
        <v>318</v>
      </c>
      <c r="C866" s="58">
        <v>856</v>
      </c>
      <c r="D866" s="161">
        <v>269.182389937107</v>
      </c>
    </row>
    <row r="867" ht="18.75" customHeight="1" spans="1:4">
      <c r="A867" s="61" t="s">
        <v>701</v>
      </c>
      <c r="B867" s="94"/>
      <c r="C867" s="58"/>
      <c r="D867" s="161"/>
    </row>
    <row r="868" ht="18.75" customHeight="1" spans="1:4">
      <c r="A868" s="61" t="s">
        <v>702</v>
      </c>
      <c r="B868" s="94"/>
      <c r="C868" s="58"/>
      <c r="D868" s="161"/>
    </row>
    <row r="869" ht="18.75" customHeight="1" spans="1:4">
      <c r="A869" s="61" t="s">
        <v>703</v>
      </c>
      <c r="B869" s="94"/>
      <c r="C869" s="58">
        <v>179</v>
      </c>
      <c r="D869" s="161"/>
    </row>
    <row r="870" ht="18.75" customHeight="1" spans="1:4">
      <c r="A870" s="61" t="s">
        <v>704</v>
      </c>
      <c r="B870" s="94"/>
      <c r="C870" s="58"/>
      <c r="D870" s="161"/>
    </row>
    <row r="871" ht="18.75" customHeight="1" spans="1:4">
      <c r="A871" s="61" t="s">
        <v>705</v>
      </c>
      <c r="B871" s="94"/>
      <c r="C871" s="58"/>
      <c r="D871" s="161"/>
    </row>
    <row r="872" ht="18.75" customHeight="1" spans="1:4">
      <c r="A872" s="61" t="s">
        <v>706</v>
      </c>
      <c r="B872" s="94"/>
      <c r="C872" s="58"/>
      <c r="D872" s="161"/>
    </row>
    <row r="873" ht="18.75" customHeight="1" spans="1:4">
      <c r="A873" s="61" t="s">
        <v>707</v>
      </c>
      <c r="B873" s="94"/>
      <c r="C873" s="58"/>
      <c r="D873" s="161"/>
    </row>
    <row r="874" ht="18.75" customHeight="1" spans="1:4">
      <c r="A874" s="61" t="s">
        <v>708</v>
      </c>
      <c r="B874" s="94"/>
      <c r="C874" s="58">
        <v>1181</v>
      </c>
      <c r="D874" s="161"/>
    </row>
    <row r="875" ht="18.75" customHeight="1" spans="1:4">
      <c r="A875" s="61" t="s">
        <v>709</v>
      </c>
      <c r="B875" s="94">
        <v>4490</v>
      </c>
      <c r="C875" s="58">
        <v>8912</v>
      </c>
      <c r="D875" s="161">
        <v>198.485523385301</v>
      </c>
    </row>
    <row r="876" ht="18.75" customHeight="1" spans="1:4">
      <c r="A876" s="61" t="s">
        <v>710</v>
      </c>
      <c r="B876" s="58">
        <v>1809</v>
      </c>
      <c r="C876" s="58">
        <v>2813</v>
      </c>
      <c r="D876" s="161">
        <v>155.500276395799</v>
      </c>
    </row>
    <row r="877" ht="18.75" customHeight="1" spans="1:4">
      <c r="A877" s="61" t="s">
        <v>56</v>
      </c>
      <c r="B877" s="94">
        <v>200</v>
      </c>
      <c r="C877" s="58">
        <v>215</v>
      </c>
      <c r="D877" s="161">
        <v>107.5</v>
      </c>
    </row>
    <row r="878" ht="18.75" customHeight="1" spans="1:4">
      <c r="A878" s="61" t="s">
        <v>57</v>
      </c>
      <c r="B878" s="94"/>
      <c r="C878" s="58">
        <v>8</v>
      </c>
      <c r="D878" s="161"/>
    </row>
    <row r="879" ht="18.75" customHeight="1" spans="1:4">
      <c r="A879" s="61" t="s">
        <v>58</v>
      </c>
      <c r="B879" s="94"/>
      <c r="C879" s="58"/>
      <c r="D879" s="161"/>
    </row>
    <row r="880" ht="18.75" customHeight="1" spans="1:4">
      <c r="A880" s="61" t="s">
        <v>711</v>
      </c>
      <c r="B880" s="94">
        <v>270</v>
      </c>
      <c r="C880" s="58">
        <v>104</v>
      </c>
      <c r="D880" s="161">
        <v>38.5185185185185</v>
      </c>
    </row>
    <row r="881" ht="18.75" customHeight="1" spans="1:4">
      <c r="A881" s="61" t="s">
        <v>712</v>
      </c>
      <c r="B881" s="94">
        <v>80</v>
      </c>
      <c r="C881" s="58">
        <v>126</v>
      </c>
      <c r="D881" s="161">
        <v>157.5</v>
      </c>
    </row>
    <row r="882" ht="18.75" customHeight="1" spans="1:4">
      <c r="A882" s="61" t="s">
        <v>713</v>
      </c>
      <c r="B882" s="94"/>
      <c r="C882" s="58"/>
      <c r="D882" s="161"/>
    </row>
    <row r="883" ht="18.75" customHeight="1" spans="1:4">
      <c r="A883" s="61" t="s">
        <v>714</v>
      </c>
      <c r="B883" s="94"/>
      <c r="C883" s="58"/>
      <c r="D883" s="161"/>
    </row>
    <row r="884" ht="18.75" customHeight="1" spans="1:4">
      <c r="A884" s="61" t="s">
        <v>715</v>
      </c>
      <c r="B884" s="94"/>
      <c r="C884" s="58">
        <v>58</v>
      </c>
      <c r="D884" s="161"/>
    </row>
    <row r="885" ht="18.75" customHeight="1" spans="1:4">
      <c r="A885" s="61" t="s">
        <v>716</v>
      </c>
      <c r="B885" s="94"/>
      <c r="C885" s="58"/>
      <c r="D885" s="161"/>
    </row>
    <row r="886" ht="18.75" customHeight="1" spans="1:4">
      <c r="A886" s="61" t="s">
        <v>717</v>
      </c>
      <c r="B886" s="94"/>
      <c r="C886" s="58"/>
      <c r="D886" s="161"/>
    </row>
    <row r="887" ht="18.75" customHeight="1" spans="1:4">
      <c r="A887" s="61" t="s">
        <v>718</v>
      </c>
      <c r="B887" s="94"/>
      <c r="C887" s="58"/>
      <c r="D887" s="161"/>
    </row>
    <row r="888" ht="18.75" customHeight="1" spans="1:4">
      <c r="A888" s="61" t="s">
        <v>719</v>
      </c>
      <c r="B888" s="94"/>
      <c r="C888" s="58"/>
      <c r="D888" s="161"/>
    </row>
    <row r="889" ht="18.75" customHeight="1" spans="1:4">
      <c r="A889" s="61" t="s">
        <v>720</v>
      </c>
      <c r="B889" s="94"/>
      <c r="C889" s="58"/>
      <c r="D889" s="161"/>
    </row>
    <row r="890" ht="18.75" customHeight="1" spans="1:4">
      <c r="A890" s="61" t="s">
        <v>721</v>
      </c>
      <c r="B890" s="94"/>
      <c r="C890" s="58"/>
      <c r="D890" s="161"/>
    </row>
    <row r="891" ht="18.75" customHeight="1" spans="1:4">
      <c r="A891" s="61" t="s">
        <v>722</v>
      </c>
      <c r="B891" s="94"/>
      <c r="C891" s="58"/>
      <c r="D891" s="161"/>
    </row>
    <row r="892" ht="18.75" customHeight="1" spans="1:4">
      <c r="A892" s="61" t="s">
        <v>723</v>
      </c>
      <c r="B892" s="94"/>
      <c r="C892" s="58"/>
      <c r="D892" s="161"/>
    </row>
    <row r="893" ht="18.75" customHeight="1" spans="1:4">
      <c r="A893" s="61" t="s">
        <v>724</v>
      </c>
      <c r="B893" s="94"/>
      <c r="C893" s="58"/>
      <c r="D893" s="161"/>
    </row>
    <row r="894" ht="18.75" customHeight="1" spans="1:4">
      <c r="A894" s="61" t="s">
        <v>725</v>
      </c>
      <c r="B894" s="94">
        <v>169</v>
      </c>
      <c r="C894" s="58">
        <v>134</v>
      </c>
      <c r="D894" s="161">
        <v>79.2899408284024</v>
      </c>
    </row>
    <row r="895" ht="18.75" customHeight="1" spans="1:4">
      <c r="A895" s="61" t="s">
        <v>726</v>
      </c>
      <c r="B895" s="94"/>
      <c r="C895" s="58"/>
      <c r="D895" s="161"/>
    </row>
    <row r="896" ht="18.75" customHeight="1" spans="1:4">
      <c r="A896" s="61" t="s">
        <v>695</v>
      </c>
      <c r="B896" s="94"/>
      <c r="C896" s="58"/>
      <c r="D896" s="161"/>
    </row>
    <row r="897" ht="18.75" customHeight="1" spans="1:4">
      <c r="A897" s="61" t="s">
        <v>727</v>
      </c>
      <c r="B897" s="94">
        <v>1090</v>
      </c>
      <c r="C897" s="58">
        <v>2168</v>
      </c>
      <c r="D897" s="161">
        <v>198.899082568807</v>
      </c>
    </row>
    <row r="898" ht="18.75" customHeight="1" spans="1:4">
      <c r="A898" s="61" t="s">
        <v>728</v>
      </c>
      <c r="B898" s="58">
        <v>550</v>
      </c>
      <c r="C898" s="58">
        <v>7043</v>
      </c>
      <c r="D898" s="161">
        <v>1280.54545454545</v>
      </c>
    </row>
    <row r="899" ht="18.75" customHeight="1" spans="1:4">
      <c r="A899" s="61" t="s">
        <v>56</v>
      </c>
      <c r="B899" s="94">
        <v>300</v>
      </c>
      <c r="C899" s="58">
        <v>848</v>
      </c>
      <c r="D899" s="161">
        <v>282.666666666667</v>
      </c>
    </row>
    <row r="900" ht="18.75" customHeight="1" spans="1:4">
      <c r="A900" s="61" t="s">
        <v>57</v>
      </c>
      <c r="B900" s="94"/>
      <c r="C900" s="58"/>
      <c r="D900" s="161"/>
    </row>
    <row r="901" ht="18.75" customHeight="1" spans="1:4">
      <c r="A901" s="61" t="s">
        <v>58</v>
      </c>
      <c r="B901" s="94"/>
      <c r="C901" s="58"/>
      <c r="D901" s="161"/>
    </row>
    <row r="902" ht="18.75" customHeight="1" spans="1:4">
      <c r="A902" s="61" t="s">
        <v>729</v>
      </c>
      <c r="B902" s="94"/>
      <c r="C902" s="58"/>
      <c r="D902" s="161"/>
    </row>
    <row r="903" ht="18.75" customHeight="1" spans="1:4">
      <c r="A903" s="61" t="s">
        <v>730</v>
      </c>
      <c r="B903" s="94"/>
      <c r="C903" s="58">
        <v>1544</v>
      </c>
      <c r="D903" s="161"/>
    </row>
    <row r="904" ht="18.75" customHeight="1" spans="1:4">
      <c r="A904" s="61" t="s">
        <v>731</v>
      </c>
      <c r="B904" s="94"/>
      <c r="C904" s="58"/>
      <c r="D904" s="161"/>
    </row>
    <row r="905" ht="18.75" customHeight="1" spans="1:4">
      <c r="A905" s="61" t="s">
        <v>732</v>
      </c>
      <c r="B905" s="94"/>
      <c r="C905" s="58"/>
      <c r="D905" s="161"/>
    </row>
    <row r="906" ht="18.75" customHeight="1" spans="1:4">
      <c r="A906" s="61" t="s">
        <v>733</v>
      </c>
      <c r="B906" s="94"/>
      <c r="C906" s="58"/>
      <c r="D906" s="161"/>
    </row>
    <row r="907" ht="18.75" customHeight="1" spans="1:4">
      <c r="A907" s="61" t="s">
        <v>734</v>
      </c>
      <c r="B907" s="94"/>
      <c r="C907" s="58"/>
      <c r="D907" s="161"/>
    </row>
    <row r="908" ht="18.75" customHeight="1" spans="1:4">
      <c r="A908" s="61" t="s">
        <v>735</v>
      </c>
      <c r="B908" s="94"/>
      <c r="C908" s="58"/>
      <c r="D908" s="161"/>
    </row>
    <row r="909" ht="18.75" customHeight="1" spans="1:4">
      <c r="A909" s="61" t="s">
        <v>736</v>
      </c>
      <c r="B909" s="94"/>
      <c r="C909" s="58"/>
      <c r="D909" s="161"/>
    </row>
    <row r="910" ht="18.75" customHeight="1" spans="1:4">
      <c r="A910" s="61" t="s">
        <v>737</v>
      </c>
      <c r="B910" s="94"/>
      <c r="C910" s="58"/>
      <c r="D910" s="161"/>
    </row>
    <row r="911" ht="18.75" customHeight="1" spans="1:4">
      <c r="A911" s="61" t="s">
        <v>738</v>
      </c>
      <c r="B911" s="94"/>
      <c r="C911" s="58"/>
      <c r="D911" s="161"/>
    </row>
    <row r="912" ht="18.75" customHeight="1" spans="1:4">
      <c r="A912" s="61" t="s">
        <v>739</v>
      </c>
      <c r="B912" s="94"/>
      <c r="C912" s="58">
        <v>4147</v>
      </c>
      <c r="D912" s="161"/>
    </row>
    <row r="913" ht="18.75" customHeight="1" spans="1:4">
      <c r="A913" s="61" t="s">
        <v>740</v>
      </c>
      <c r="B913" s="94"/>
      <c r="C913" s="58"/>
      <c r="D913" s="161"/>
    </row>
    <row r="914" ht="18.75" customHeight="1" spans="1:4">
      <c r="A914" s="61" t="s">
        <v>741</v>
      </c>
      <c r="B914" s="94"/>
      <c r="C914" s="58"/>
      <c r="D914" s="161"/>
    </row>
    <row r="915" ht="18.75" customHeight="1" spans="1:4">
      <c r="A915" s="61" t="s">
        <v>742</v>
      </c>
      <c r="B915" s="94"/>
      <c r="C915" s="58"/>
      <c r="D915" s="161"/>
    </row>
    <row r="916" ht="18.75" customHeight="1" spans="1:4">
      <c r="A916" s="61" t="s">
        <v>743</v>
      </c>
      <c r="B916" s="94"/>
      <c r="C916" s="58"/>
      <c r="D916" s="161"/>
    </row>
    <row r="917" ht="18.75" customHeight="1" spans="1:4">
      <c r="A917" s="61" t="s">
        <v>744</v>
      </c>
      <c r="B917" s="94"/>
      <c r="C917" s="58"/>
      <c r="D917" s="161"/>
    </row>
    <row r="918" ht="18.75" customHeight="1" spans="1:4">
      <c r="A918" s="61" t="s">
        <v>745</v>
      </c>
      <c r="B918" s="94"/>
      <c r="C918" s="58">
        <v>47</v>
      </c>
      <c r="D918" s="161"/>
    </row>
    <row r="919" ht="18.75" customHeight="1" spans="1:4">
      <c r="A919" s="61" t="s">
        <v>746</v>
      </c>
      <c r="B919" s="94"/>
      <c r="C919" s="58"/>
      <c r="D919" s="161"/>
    </row>
    <row r="920" ht="18.75" customHeight="1" spans="1:4">
      <c r="A920" s="61" t="s">
        <v>722</v>
      </c>
      <c r="B920" s="94"/>
      <c r="C920" s="58"/>
      <c r="D920" s="161"/>
    </row>
    <row r="921" ht="18.75" customHeight="1" spans="1:4">
      <c r="A921" s="61" t="s">
        <v>747</v>
      </c>
      <c r="B921" s="94"/>
      <c r="C921" s="58"/>
      <c r="D921" s="161"/>
    </row>
    <row r="922" ht="18.75" customHeight="1" spans="1:4">
      <c r="A922" s="61" t="s">
        <v>748</v>
      </c>
      <c r="B922" s="94"/>
      <c r="C922" s="58">
        <v>64</v>
      </c>
      <c r="D922" s="161"/>
    </row>
    <row r="923" ht="18.75" customHeight="1" spans="1:4">
      <c r="A923" s="61" t="s">
        <v>749</v>
      </c>
      <c r="B923" s="94"/>
      <c r="C923" s="58"/>
      <c r="D923" s="161"/>
    </row>
    <row r="924" ht="18.75" customHeight="1" spans="1:4">
      <c r="A924" s="61" t="s">
        <v>750</v>
      </c>
      <c r="B924" s="94"/>
      <c r="C924" s="58"/>
      <c r="D924" s="161"/>
    </row>
    <row r="925" ht="18.75" customHeight="1" spans="1:4">
      <c r="A925" s="61" t="s">
        <v>751</v>
      </c>
      <c r="B925" s="94">
        <v>250</v>
      </c>
      <c r="C925" s="58">
        <v>393</v>
      </c>
      <c r="D925" s="161">
        <v>157.2</v>
      </c>
    </row>
    <row r="926" ht="18.75" customHeight="1" spans="1:4">
      <c r="A926" s="61" t="s">
        <v>752</v>
      </c>
      <c r="B926" s="58">
        <v>180</v>
      </c>
      <c r="C926" s="58">
        <v>2904</v>
      </c>
      <c r="D926" s="161">
        <v>1613.33333333333</v>
      </c>
    </row>
    <row r="927" ht="18.75" customHeight="1" spans="1:4">
      <c r="A927" s="61" t="s">
        <v>56</v>
      </c>
      <c r="B927" s="94"/>
      <c r="C927" s="58"/>
      <c r="D927" s="161"/>
    </row>
    <row r="928" ht="18.75" customHeight="1" spans="1:4">
      <c r="A928" s="61" t="s">
        <v>57</v>
      </c>
      <c r="B928" s="94"/>
      <c r="C928" s="58"/>
      <c r="D928" s="161"/>
    </row>
    <row r="929" ht="18.75" customHeight="1" spans="1:4">
      <c r="A929" s="61" t="s">
        <v>58</v>
      </c>
      <c r="B929" s="94"/>
      <c r="C929" s="58"/>
      <c r="D929" s="161"/>
    </row>
    <row r="930" ht="18.75" customHeight="1" spans="1:4">
      <c r="A930" s="61" t="s">
        <v>753</v>
      </c>
      <c r="B930" s="94"/>
      <c r="C930" s="58">
        <v>53</v>
      </c>
      <c r="D930" s="161"/>
    </row>
    <row r="931" ht="18.75" customHeight="1" spans="1:4">
      <c r="A931" s="61" t="s">
        <v>754</v>
      </c>
      <c r="B931" s="94"/>
      <c r="C931" s="58"/>
      <c r="D931" s="161"/>
    </row>
    <row r="932" ht="18.75" customHeight="1" spans="1:4">
      <c r="A932" s="61" t="s">
        <v>755</v>
      </c>
      <c r="B932" s="94"/>
      <c r="C932" s="58"/>
      <c r="D932" s="161"/>
    </row>
    <row r="933" ht="18.75" customHeight="1" spans="1:4">
      <c r="A933" s="61" t="s">
        <v>756</v>
      </c>
      <c r="B933" s="94"/>
      <c r="C933" s="58"/>
      <c r="D933" s="161"/>
    </row>
    <row r="934" ht="18.75" customHeight="1" spans="1:4">
      <c r="A934" s="61" t="s">
        <v>757</v>
      </c>
      <c r="B934" s="94"/>
      <c r="C934" s="58"/>
      <c r="D934" s="161"/>
    </row>
    <row r="935" ht="18.75" customHeight="1" spans="1:4">
      <c r="A935" s="61" t="s">
        <v>65</v>
      </c>
      <c r="B935" s="94"/>
      <c r="C935" s="58"/>
      <c r="D935" s="161"/>
    </row>
    <row r="936" ht="18.75" customHeight="1" spans="1:4">
      <c r="A936" s="61" t="s">
        <v>758</v>
      </c>
      <c r="B936" s="94">
        <v>180</v>
      </c>
      <c r="C936" s="58">
        <v>2851</v>
      </c>
      <c r="D936" s="161">
        <v>1583.88888888889</v>
      </c>
    </row>
    <row r="937" ht="18.75" customHeight="1" spans="1:4">
      <c r="A937" s="61" t="s">
        <v>759</v>
      </c>
      <c r="B937" s="58">
        <v>451</v>
      </c>
      <c r="C937" s="58">
        <v>624</v>
      </c>
      <c r="D937" s="161">
        <v>138.359201773836</v>
      </c>
    </row>
    <row r="938" ht="18.75" customHeight="1" spans="1:4">
      <c r="A938" s="61" t="s">
        <v>760</v>
      </c>
      <c r="B938" s="94">
        <v>451</v>
      </c>
      <c r="C938" s="58">
        <v>624</v>
      </c>
      <c r="D938" s="161">
        <v>138.359201773836</v>
      </c>
    </row>
    <row r="939" ht="18.75" customHeight="1" spans="1:4">
      <c r="A939" s="61" t="s">
        <v>761</v>
      </c>
      <c r="B939" s="94"/>
      <c r="C939" s="58"/>
      <c r="D939" s="161"/>
    </row>
    <row r="940" ht="18.75" customHeight="1" spans="1:4">
      <c r="A940" s="61" t="s">
        <v>762</v>
      </c>
      <c r="B940" s="94"/>
      <c r="C940" s="58"/>
      <c r="D940" s="161"/>
    </row>
    <row r="941" ht="18.75" customHeight="1" spans="1:4">
      <c r="A941" s="61" t="s">
        <v>763</v>
      </c>
      <c r="B941" s="94"/>
      <c r="C941" s="58"/>
      <c r="D941" s="161"/>
    </row>
    <row r="942" ht="18.75" customHeight="1" spans="1:4">
      <c r="A942" s="61" t="s">
        <v>764</v>
      </c>
      <c r="B942" s="94"/>
      <c r="C942" s="58"/>
      <c r="D942" s="161"/>
    </row>
    <row r="943" ht="18.75" customHeight="1" spans="1:4">
      <c r="A943" s="61" t="s">
        <v>765</v>
      </c>
      <c r="B943" s="94"/>
      <c r="C943" s="58"/>
      <c r="D943" s="161"/>
    </row>
    <row r="944" ht="18.75" customHeight="1" spans="1:4">
      <c r="A944" s="61" t="s">
        <v>766</v>
      </c>
      <c r="B944" s="58"/>
      <c r="C944" s="58">
        <v>661</v>
      </c>
      <c r="D944" s="161"/>
    </row>
    <row r="945" ht="18.75" customHeight="1" spans="1:4">
      <c r="A945" s="61" t="s">
        <v>767</v>
      </c>
      <c r="B945" s="94"/>
      <c r="C945" s="58"/>
      <c r="D945" s="161"/>
    </row>
    <row r="946" ht="18.75" customHeight="1" spans="1:4">
      <c r="A946" s="61" t="s">
        <v>768</v>
      </c>
      <c r="B946" s="94"/>
      <c r="C946" s="58">
        <v>661</v>
      </c>
      <c r="D946" s="161"/>
    </row>
    <row r="947" ht="18.75" customHeight="1" spans="1:4">
      <c r="A947" s="61" t="s">
        <v>769</v>
      </c>
      <c r="B947" s="94"/>
      <c r="C947" s="58"/>
      <c r="D947" s="161"/>
    </row>
    <row r="948" ht="18.75" customHeight="1" spans="1:4">
      <c r="A948" s="61" t="s">
        <v>770</v>
      </c>
      <c r="B948" s="94"/>
      <c r="C948" s="58"/>
      <c r="D948" s="161"/>
    </row>
    <row r="949" ht="18.75" customHeight="1" spans="1:4">
      <c r="A949" s="61" t="s">
        <v>771</v>
      </c>
      <c r="B949" s="94"/>
      <c r="C949" s="58"/>
      <c r="D949" s="161"/>
    </row>
    <row r="950" ht="18.75" customHeight="1" spans="1:4">
      <c r="A950" s="61" t="s">
        <v>772</v>
      </c>
      <c r="B950" s="58"/>
      <c r="C950" s="58"/>
      <c r="D950" s="161"/>
    </row>
    <row r="951" ht="18.75" customHeight="1" spans="1:4">
      <c r="A951" s="61" t="s">
        <v>773</v>
      </c>
      <c r="B951" s="94"/>
      <c r="C951" s="58"/>
      <c r="D951" s="161"/>
    </row>
    <row r="952" ht="18.75" customHeight="1" spans="1:4">
      <c r="A952" s="61" t="s">
        <v>774</v>
      </c>
      <c r="B952" s="94"/>
      <c r="C952" s="58"/>
      <c r="D952" s="161"/>
    </row>
    <row r="953" ht="18.75" customHeight="1" spans="1:4">
      <c r="A953" s="61" t="s">
        <v>775</v>
      </c>
      <c r="B953" s="58">
        <v>968</v>
      </c>
      <c r="C953" s="58">
        <v>6</v>
      </c>
      <c r="D953" s="161">
        <v>0.619834710743802</v>
      </c>
    </row>
    <row r="954" ht="18.75" customHeight="1" spans="1:4">
      <c r="A954" s="61" t="s">
        <v>776</v>
      </c>
      <c r="B954" s="94"/>
      <c r="C954" s="58"/>
      <c r="D954" s="161"/>
    </row>
    <row r="955" ht="18.75" customHeight="1" spans="1:4">
      <c r="A955" s="61" t="s">
        <v>777</v>
      </c>
      <c r="B955" s="94">
        <v>968</v>
      </c>
      <c r="C955" s="58">
        <v>6</v>
      </c>
      <c r="D955" s="161">
        <v>0.619834710743802</v>
      </c>
    </row>
    <row r="956" ht="18.75" customHeight="1" spans="1:4">
      <c r="A956" s="61" t="s">
        <v>778</v>
      </c>
      <c r="B956" s="58">
        <v>5578</v>
      </c>
      <c r="C956" s="58">
        <v>12688</v>
      </c>
      <c r="D956" s="161">
        <v>227.465041233417</v>
      </c>
    </row>
    <row r="957" ht="18.75" customHeight="1" spans="1:4">
      <c r="A957" s="61" t="s">
        <v>779</v>
      </c>
      <c r="B957" s="58">
        <v>5578</v>
      </c>
      <c r="C957" s="58">
        <v>12108</v>
      </c>
      <c r="D957" s="161">
        <v>217.067049121549</v>
      </c>
    </row>
    <row r="958" ht="18.75" customHeight="1" spans="1:4">
      <c r="A958" s="61" t="s">
        <v>56</v>
      </c>
      <c r="B958" s="94">
        <v>48</v>
      </c>
      <c r="C958" s="58">
        <v>83</v>
      </c>
      <c r="D958" s="161">
        <v>172.916666666667</v>
      </c>
    </row>
    <row r="959" ht="18.75" customHeight="1" spans="1:4">
      <c r="A959" s="61" t="s">
        <v>57</v>
      </c>
      <c r="B959" s="94"/>
      <c r="C959" s="58"/>
      <c r="D959" s="161"/>
    </row>
    <row r="960" ht="18.75" customHeight="1" spans="1:4">
      <c r="A960" s="61" t="s">
        <v>58</v>
      </c>
      <c r="B960" s="94"/>
      <c r="C960" s="58"/>
      <c r="D960" s="161"/>
    </row>
    <row r="961" ht="18.75" customHeight="1" spans="1:4">
      <c r="A961" s="61" t="s">
        <v>780</v>
      </c>
      <c r="B961" s="94">
        <v>790</v>
      </c>
      <c r="C961" s="58">
        <v>940</v>
      </c>
      <c r="D961" s="161">
        <v>118.987341772152</v>
      </c>
    </row>
    <row r="962" ht="18.75" customHeight="1" spans="1:4">
      <c r="A962" s="61" t="s">
        <v>781</v>
      </c>
      <c r="B962" s="94"/>
      <c r="C962" s="58"/>
      <c r="D962" s="161"/>
    </row>
    <row r="963" ht="18.75" customHeight="1" spans="1:4">
      <c r="A963" s="61" t="s">
        <v>782</v>
      </c>
      <c r="B963" s="94"/>
      <c r="C963" s="58"/>
      <c r="D963" s="161"/>
    </row>
    <row r="964" ht="18.75" customHeight="1" spans="1:4">
      <c r="A964" s="61" t="s">
        <v>783</v>
      </c>
      <c r="B964" s="94"/>
      <c r="C964" s="58"/>
      <c r="D964" s="161"/>
    </row>
    <row r="965" ht="18.75" customHeight="1" spans="1:4">
      <c r="A965" s="61" t="s">
        <v>784</v>
      </c>
      <c r="B965" s="94"/>
      <c r="C965" s="58"/>
      <c r="D965" s="161"/>
    </row>
    <row r="966" ht="18.75" customHeight="1" spans="1:4">
      <c r="A966" s="61" t="s">
        <v>785</v>
      </c>
      <c r="B966" s="94"/>
      <c r="C966" s="58"/>
      <c r="D966" s="161"/>
    </row>
    <row r="967" ht="18.75" customHeight="1" spans="1:4">
      <c r="A967" s="61" t="s">
        <v>786</v>
      </c>
      <c r="B967" s="94"/>
      <c r="C967" s="58"/>
      <c r="D967" s="161"/>
    </row>
    <row r="968" ht="18.75" customHeight="1" spans="1:4">
      <c r="A968" s="61" t="s">
        <v>787</v>
      </c>
      <c r="B968" s="94"/>
      <c r="C968" s="58"/>
      <c r="D968" s="161"/>
    </row>
    <row r="969" ht="18.75" customHeight="1" spans="1:4">
      <c r="A969" s="61" t="s">
        <v>788</v>
      </c>
      <c r="B969" s="94"/>
      <c r="C969" s="58"/>
      <c r="D969" s="161"/>
    </row>
    <row r="970" ht="18.75" customHeight="1" spans="1:4">
      <c r="A970" s="61" t="s">
        <v>789</v>
      </c>
      <c r="B970" s="94"/>
      <c r="C970" s="58"/>
      <c r="D970" s="161"/>
    </row>
    <row r="971" ht="18.75" customHeight="1" spans="1:4">
      <c r="A971" s="61" t="s">
        <v>790</v>
      </c>
      <c r="B971" s="94"/>
      <c r="C971" s="58"/>
      <c r="D971" s="161"/>
    </row>
    <row r="972" ht="18.75" customHeight="1" spans="1:4">
      <c r="A972" s="61" t="s">
        <v>791</v>
      </c>
      <c r="B972" s="94"/>
      <c r="C972" s="58"/>
      <c r="D972" s="161"/>
    </row>
    <row r="973" ht="18.75" customHeight="1" spans="1:4">
      <c r="A973" s="61" t="s">
        <v>792</v>
      </c>
      <c r="B973" s="94"/>
      <c r="C973" s="58"/>
      <c r="D973" s="161"/>
    </row>
    <row r="974" ht="18.75" customHeight="1" spans="1:4">
      <c r="A974" s="61" t="s">
        <v>793</v>
      </c>
      <c r="B974" s="94"/>
      <c r="C974" s="58"/>
      <c r="D974" s="161"/>
    </row>
    <row r="975" ht="18.75" customHeight="1" spans="1:4">
      <c r="A975" s="61" t="s">
        <v>794</v>
      </c>
      <c r="B975" s="94"/>
      <c r="C975" s="58"/>
      <c r="D975" s="161"/>
    </row>
    <row r="976" ht="18.75" customHeight="1" spans="1:4">
      <c r="A976" s="61" t="s">
        <v>795</v>
      </c>
      <c r="B976" s="94"/>
      <c r="C976" s="58"/>
      <c r="D976" s="161"/>
    </row>
    <row r="977" ht="18.75" customHeight="1" spans="1:4">
      <c r="A977" s="61" t="s">
        <v>796</v>
      </c>
      <c r="B977" s="94"/>
      <c r="C977" s="58"/>
      <c r="D977" s="161"/>
    </row>
    <row r="978" ht="18.75" customHeight="1" spans="1:4">
      <c r="A978" s="61" t="s">
        <v>797</v>
      </c>
      <c r="B978" s="94">
        <v>4740</v>
      </c>
      <c r="C978" s="58">
        <v>11085</v>
      </c>
      <c r="D978" s="161">
        <v>233.860759493671</v>
      </c>
    </row>
    <row r="979" ht="18.75" customHeight="1" spans="1:4">
      <c r="A979" s="61" t="s">
        <v>798</v>
      </c>
      <c r="B979" s="58"/>
      <c r="C979" s="58"/>
      <c r="D979" s="161"/>
    </row>
    <row r="980" ht="18.75" customHeight="1" spans="1:4">
      <c r="A980" s="61" t="s">
        <v>56</v>
      </c>
      <c r="B980" s="94"/>
      <c r="C980" s="58"/>
      <c r="D980" s="161"/>
    </row>
    <row r="981" ht="18.75" customHeight="1" spans="1:4">
      <c r="A981" s="61" t="s">
        <v>57</v>
      </c>
      <c r="B981" s="94"/>
      <c r="C981" s="58"/>
      <c r="D981" s="161"/>
    </row>
    <row r="982" ht="18.75" customHeight="1" spans="1:4">
      <c r="A982" s="61" t="s">
        <v>58</v>
      </c>
      <c r="B982" s="94"/>
      <c r="C982" s="58"/>
      <c r="D982" s="161"/>
    </row>
    <row r="983" ht="18.75" customHeight="1" spans="1:4">
      <c r="A983" s="61" t="s">
        <v>799</v>
      </c>
      <c r="B983" s="94"/>
      <c r="C983" s="58"/>
      <c r="D983" s="161"/>
    </row>
    <row r="984" ht="18.75" customHeight="1" spans="1:4">
      <c r="A984" s="61" t="s">
        <v>800</v>
      </c>
      <c r="B984" s="94"/>
      <c r="C984" s="58"/>
      <c r="D984" s="161"/>
    </row>
    <row r="985" ht="18.75" customHeight="1" spans="1:4">
      <c r="A985" s="61" t="s">
        <v>801</v>
      </c>
      <c r="B985" s="94"/>
      <c r="C985" s="58"/>
      <c r="D985" s="161"/>
    </row>
    <row r="986" ht="18.75" customHeight="1" spans="1:4">
      <c r="A986" s="61" t="s">
        <v>802</v>
      </c>
      <c r="B986" s="94"/>
      <c r="C986" s="58"/>
      <c r="D986" s="161"/>
    </row>
    <row r="987" ht="18.75" customHeight="1" spans="1:4">
      <c r="A987" s="61" t="s">
        <v>803</v>
      </c>
      <c r="B987" s="94"/>
      <c r="C987" s="58"/>
      <c r="D987" s="161"/>
    </row>
    <row r="988" ht="18.75" customHeight="1" spans="1:4">
      <c r="A988" s="61" t="s">
        <v>804</v>
      </c>
      <c r="B988" s="94"/>
      <c r="C988" s="58"/>
      <c r="D988" s="161"/>
    </row>
    <row r="989" ht="18.75" customHeight="1" spans="1:4">
      <c r="A989" s="61" t="s">
        <v>805</v>
      </c>
      <c r="B989" s="58"/>
      <c r="C989" s="58"/>
      <c r="D989" s="161"/>
    </row>
    <row r="990" ht="18.75" customHeight="1" spans="1:4">
      <c r="A990" s="61" t="s">
        <v>56</v>
      </c>
      <c r="B990" s="94"/>
      <c r="C990" s="58"/>
      <c r="D990" s="161"/>
    </row>
    <row r="991" ht="18.75" customHeight="1" spans="1:4">
      <c r="A991" s="61" t="s">
        <v>57</v>
      </c>
      <c r="B991" s="94"/>
      <c r="C991" s="58"/>
      <c r="D991" s="161"/>
    </row>
    <row r="992" ht="18.75" customHeight="1" spans="1:4">
      <c r="A992" s="61" t="s">
        <v>58</v>
      </c>
      <c r="B992" s="94"/>
      <c r="C992" s="58"/>
      <c r="D992" s="161"/>
    </row>
    <row r="993" ht="18.75" customHeight="1" spans="1:4">
      <c r="A993" s="61" t="s">
        <v>806</v>
      </c>
      <c r="B993" s="94"/>
      <c r="C993" s="58"/>
      <c r="D993" s="161"/>
    </row>
    <row r="994" ht="18.75" customHeight="1" spans="1:4">
      <c r="A994" s="61" t="s">
        <v>807</v>
      </c>
      <c r="B994" s="94"/>
      <c r="C994" s="58"/>
      <c r="D994" s="161"/>
    </row>
    <row r="995" ht="18.75" customHeight="1" spans="1:4">
      <c r="A995" s="61" t="s">
        <v>808</v>
      </c>
      <c r="B995" s="94"/>
      <c r="C995" s="58"/>
      <c r="D995" s="161"/>
    </row>
    <row r="996" ht="18.75" customHeight="1" spans="1:4">
      <c r="A996" s="61" t="s">
        <v>809</v>
      </c>
      <c r="B996" s="94"/>
      <c r="C996" s="58"/>
      <c r="D996" s="161"/>
    </row>
    <row r="997" ht="18.75" customHeight="1" spans="1:4">
      <c r="A997" s="61" t="s">
        <v>810</v>
      </c>
      <c r="B997" s="94"/>
      <c r="C997" s="58"/>
      <c r="D997" s="161"/>
    </row>
    <row r="998" ht="18.75" customHeight="1" spans="1:4">
      <c r="A998" s="61" t="s">
        <v>811</v>
      </c>
      <c r="B998" s="94"/>
      <c r="C998" s="58"/>
      <c r="D998" s="161"/>
    </row>
    <row r="999" ht="18.75" customHeight="1" spans="1:4">
      <c r="A999" s="61" t="s">
        <v>812</v>
      </c>
      <c r="B999" s="58"/>
      <c r="C999" s="58"/>
      <c r="D999" s="161"/>
    </row>
    <row r="1000" ht="18.75" customHeight="1" spans="1:4">
      <c r="A1000" s="61" t="s">
        <v>56</v>
      </c>
      <c r="B1000" s="94"/>
      <c r="C1000" s="58"/>
      <c r="D1000" s="161"/>
    </row>
    <row r="1001" ht="18.75" customHeight="1" spans="1:4">
      <c r="A1001" s="61" t="s">
        <v>57</v>
      </c>
      <c r="B1001" s="94"/>
      <c r="C1001" s="58"/>
      <c r="D1001" s="161"/>
    </row>
    <row r="1002" ht="18.75" customHeight="1" spans="1:4">
      <c r="A1002" s="61" t="s">
        <v>58</v>
      </c>
      <c r="B1002" s="94"/>
      <c r="C1002" s="58"/>
      <c r="D1002" s="161"/>
    </row>
    <row r="1003" ht="18.75" customHeight="1" spans="1:4">
      <c r="A1003" s="61" t="s">
        <v>803</v>
      </c>
      <c r="B1003" s="94"/>
      <c r="C1003" s="58"/>
      <c r="D1003" s="161"/>
    </row>
    <row r="1004" ht="18.75" customHeight="1" spans="1:4">
      <c r="A1004" s="61" t="s">
        <v>813</v>
      </c>
      <c r="B1004" s="94"/>
      <c r="C1004" s="58"/>
      <c r="D1004" s="161"/>
    </row>
    <row r="1005" ht="18.75" customHeight="1" spans="1:4">
      <c r="A1005" s="61" t="s">
        <v>814</v>
      </c>
      <c r="B1005" s="94"/>
      <c r="C1005" s="58"/>
      <c r="D1005" s="161"/>
    </row>
    <row r="1006" ht="18.75" customHeight="1" spans="1:4">
      <c r="A1006" s="61" t="s">
        <v>815</v>
      </c>
      <c r="B1006" s="58"/>
      <c r="C1006" s="58">
        <v>580</v>
      </c>
      <c r="D1006" s="161"/>
    </row>
    <row r="1007" ht="18.75" customHeight="1" spans="1:4">
      <c r="A1007" s="61" t="s">
        <v>816</v>
      </c>
      <c r="B1007" s="94"/>
      <c r="C1007" s="58"/>
      <c r="D1007" s="161"/>
    </row>
    <row r="1008" ht="18.75" customHeight="1" spans="1:4">
      <c r="A1008" s="61" t="s">
        <v>817</v>
      </c>
      <c r="B1008" s="94"/>
      <c r="C1008" s="58">
        <v>498</v>
      </c>
      <c r="D1008" s="161"/>
    </row>
    <row r="1009" ht="18.75" customHeight="1" spans="1:4">
      <c r="A1009" s="61" t="s">
        <v>818</v>
      </c>
      <c r="B1009" s="94"/>
      <c r="C1009" s="58"/>
      <c r="D1009" s="161"/>
    </row>
    <row r="1010" ht="18.75" customHeight="1" spans="1:4">
      <c r="A1010" s="61" t="s">
        <v>819</v>
      </c>
      <c r="B1010" s="94"/>
      <c r="C1010" s="58">
        <v>82</v>
      </c>
      <c r="D1010" s="161"/>
    </row>
    <row r="1011" ht="18.75" customHeight="1" spans="1:4">
      <c r="A1011" s="61" t="s">
        <v>820</v>
      </c>
      <c r="B1011" s="58"/>
      <c r="C1011" s="58"/>
      <c r="D1011" s="161"/>
    </row>
    <row r="1012" ht="18.75" customHeight="1" spans="1:4">
      <c r="A1012" s="61" t="s">
        <v>821</v>
      </c>
      <c r="B1012" s="94"/>
      <c r="C1012" s="58"/>
      <c r="D1012" s="161"/>
    </row>
    <row r="1013" ht="18.75" customHeight="1" spans="1:4">
      <c r="A1013" s="61" t="s">
        <v>822</v>
      </c>
      <c r="B1013" s="94"/>
      <c r="C1013" s="58"/>
      <c r="D1013" s="161"/>
    </row>
    <row r="1014" ht="18.75" customHeight="1" spans="1:4">
      <c r="A1014" s="61" t="s">
        <v>823</v>
      </c>
      <c r="B1014" s="58">
        <v>2084</v>
      </c>
      <c r="C1014" s="58">
        <v>2887</v>
      </c>
      <c r="D1014" s="161">
        <v>138.531669865643</v>
      </c>
    </row>
    <row r="1015" ht="18.75" customHeight="1" spans="1:4">
      <c r="A1015" s="61" t="s">
        <v>824</v>
      </c>
      <c r="B1015" s="58"/>
      <c r="C1015" s="58"/>
      <c r="D1015" s="161"/>
    </row>
    <row r="1016" ht="18.75" customHeight="1" spans="1:4">
      <c r="A1016" s="61" t="s">
        <v>56</v>
      </c>
      <c r="B1016" s="94"/>
      <c r="C1016" s="58"/>
      <c r="D1016" s="161"/>
    </row>
    <row r="1017" ht="18.75" customHeight="1" spans="1:4">
      <c r="A1017" s="61" t="s">
        <v>57</v>
      </c>
      <c r="B1017" s="94"/>
      <c r="C1017" s="58"/>
      <c r="D1017" s="161"/>
    </row>
    <row r="1018" ht="18.75" customHeight="1" spans="1:4">
      <c r="A1018" s="61" t="s">
        <v>58</v>
      </c>
      <c r="B1018" s="94"/>
      <c r="C1018" s="58"/>
      <c r="D1018" s="161"/>
    </row>
    <row r="1019" ht="18.75" customHeight="1" spans="1:4">
      <c r="A1019" s="61" t="s">
        <v>825</v>
      </c>
      <c r="B1019" s="94"/>
      <c r="C1019" s="58"/>
      <c r="D1019" s="161"/>
    </row>
    <row r="1020" ht="18.75" customHeight="1" spans="1:4">
      <c r="A1020" s="61" t="s">
        <v>826</v>
      </c>
      <c r="B1020" s="94"/>
      <c r="C1020" s="58"/>
      <c r="D1020" s="161"/>
    </row>
    <row r="1021" ht="18.75" customHeight="1" spans="1:4">
      <c r="A1021" s="61" t="s">
        <v>827</v>
      </c>
      <c r="B1021" s="94"/>
      <c r="C1021" s="58"/>
      <c r="D1021" s="161"/>
    </row>
    <row r="1022" ht="18.75" customHeight="1" spans="1:4">
      <c r="A1022" s="61" t="s">
        <v>828</v>
      </c>
      <c r="B1022" s="94"/>
      <c r="C1022" s="58"/>
      <c r="D1022" s="161"/>
    </row>
    <row r="1023" ht="18.75" customHeight="1" spans="1:4">
      <c r="A1023" s="61" t="s">
        <v>829</v>
      </c>
      <c r="B1023" s="94"/>
      <c r="C1023" s="58"/>
      <c r="D1023" s="161"/>
    </row>
    <row r="1024" ht="18.75" customHeight="1" spans="1:4">
      <c r="A1024" s="61" t="s">
        <v>830</v>
      </c>
      <c r="B1024" s="94"/>
      <c r="C1024" s="58"/>
      <c r="D1024" s="161"/>
    </row>
    <row r="1025" s="133" customFormat="1" ht="18.75" customHeight="1" spans="1:4">
      <c r="A1025" s="57" t="s">
        <v>831</v>
      </c>
      <c r="B1025" s="58"/>
      <c r="C1025" s="58"/>
      <c r="D1025" s="161"/>
    </row>
    <row r="1026" s="133" customFormat="1" ht="18.75" customHeight="1" spans="1:4">
      <c r="A1026" s="57" t="s">
        <v>56</v>
      </c>
      <c r="B1026" s="94"/>
      <c r="C1026" s="58"/>
      <c r="D1026" s="161"/>
    </row>
    <row r="1027" s="133" customFormat="1" ht="18.75" customHeight="1" spans="1:4">
      <c r="A1027" s="57" t="s">
        <v>57</v>
      </c>
      <c r="B1027" s="94"/>
      <c r="C1027" s="58"/>
      <c r="D1027" s="161"/>
    </row>
    <row r="1028" s="133" customFormat="1" ht="18.75" customHeight="1" spans="1:4">
      <c r="A1028" s="57" t="s">
        <v>58</v>
      </c>
      <c r="B1028" s="94"/>
      <c r="C1028" s="58"/>
      <c r="D1028" s="161"/>
    </row>
    <row r="1029" s="133" customFormat="1" ht="18.75" customHeight="1" spans="1:4">
      <c r="A1029" s="57" t="s">
        <v>832</v>
      </c>
      <c r="B1029" s="94"/>
      <c r="C1029" s="58"/>
      <c r="D1029" s="161"/>
    </row>
    <row r="1030" s="133" customFormat="1" ht="18.75" customHeight="1" spans="1:4">
      <c r="A1030" s="57" t="s">
        <v>833</v>
      </c>
      <c r="B1030" s="94"/>
      <c r="C1030" s="58"/>
      <c r="D1030" s="161"/>
    </row>
    <row r="1031" s="133" customFormat="1" ht="18.75" customHeight="1" spans="1:4">
      <c r="A1031" s="57" t="s">
        <v>834</v>
      </c>
      <c r="B1031" s="94"/>
      <c r="C1031" s="58"/>
      <c r="D1031" s="161"/>
    </row>
    <row r="1032" s="133" customFormat="1" ht="18.75" customHeight="1" spans="1:4">
      <c r="A1032" s="57" t="s">
        <v>835</v>
      </c>
      <c r="B1032" s="94"/>
      <c r="C1032" s="58"/>
      <c r="D1032" s="161"/>
    </row>
    <row r="1033" s="133" customFormat="1" ht="18.75" customHeight="1" spans="1:4">
      <c r="A1033" s="57" t="s">
        <v>836</v>
      </c>
      <c r="B1033" s="94"/>
      <c r="C1033" s="58"/>
      <c r="D1033" s="161"/>
    </row>
    <row r="1034" s="133" customFormat="1" ht="18.75" customHeight="1" spans="1:4">
      <c r="A1034" s="57" t="s">
        <v>837</v>
      </c>
      <c r="B1034" s="94"/>
      <c r="C1034" s="58"/>
      <c r="D1034" s="161"/>
    </row>
    <row r="1035" s="133" customFormat="1" ht="18.75" customHeight="1" spans="1:4">
      <c r="A1035" s="57" t="s">
        <v>838</v>
      </c>
      <c r="B1035" s="94"/>
      <c r="C1035" s="58"/>
      <c r="D1035" s="161"/>
    </row>
    <row r="1036" s="133" customFormat="1" ht="18.75" customHeight="1" spans="1:4">
      <c r="A1036" s="57" t="s">
        <v>839</v>
      </c>
      <c r="B1036" s="94"/>
      <c r="C1036" s="58"/>
      <c r="D1036" s="161"/>
    </row>
    <row r="1037" s="133" customFormat="1" ht="18.75" customHeight="1" spans="1:4">
      <c r="A1037" s="57" t="s">
        <v>840</v>
      </c>
      <c r="B1037" s="94"/>
      <c r="C1037" s="58"/>
      <c r="D1037" s="161"/>
    </row>
    <row r="1038" s="133" customFormat="1" ht="18.75" customHeight="1" spans="1:4">
      <c r="A1038" s="57" t="s">
        <v>841</v>
      </c>
      <c r="B1038" s="94"/>
      <c r="C1038" s="58"/>
      <c r="D1038" s="161"/>
    </row>
    <row r="1039" s="133" customFormat="1" ht="18.75" customHeight="1" spans="1:4">
      <c r="A1039" s="57" t="s">
        <v>842</v>
      </c>
      <c r="B1039" s="94"/>
      <c r="C1039" s="58"/>
      <c r="D1039" s="161"/>
    </row>
    <row r="1040" s="133" customFormat="1" ht="18.75" customHeight="1" spans="1:4">
      <c r="A1040" s="57" t="s">
        <v>843</v>
      </c>
      <c r="B1040" s="94"/>
      <c r="C1040" s="58"/>
      <c r="D1040" s="161"/>
    </row>
    <row r="1041" ht="18.75" customHeight="1" spans="1:4">
      <c r="A1041" s="61" t="s">
        <v>844</v>
      </c>
      <c r="B1041" s="58"/>
      <c r="C1041" s="58"/>
      <c r="D1041" s="161"/>
    </row>
    <row r="1042" ht="18.75" customHeight="1" spans="1:4">
      <c r="A1042" s="61" t="s">
        <v>56</v>
      </c>
      <c r="B1042" s="94"/>
      <c r="C1042" s="58"/>
      <c r="D1042" s="161"/>
    </row>
    <row r="1043" ht="18.75" customHeight="1" spans="1:4">
      <c r="A1043" s="61" t="s">
        <v>57</v>
      </c>
      <c r="B1043" s="94"/>
      <c r="C1043" s="58"/>
      <c r="D1043" s="161"/>
    </row>
    <row r="1044" ht="18.75" customHeight="1" spans="1:4">
      <c r="A1044" s="61" t="s">
        <v>58</v>
      </c>
      <c r="B1044" s="94"/>
      <c r="C1044" s="58"/>
      <c r="D1044" s="161"/>
    </row>
    <row r="1045" ht="18.75" customHeight="1" spans="1:4">
      <c r="A1045" s="61" t="s">
        <v>845</v>
      </c>
      <c r="B1045" s="94"/>
      <c r="C1045" s="58"/>
      <c r="D1045" s="161"/>
    </row>
    <row r="1046" ht="18.75" customHeight="1" spans="1:4">
      <c r="A1046" s="61" t="s">
        <v>846</v>
      </c>
      <c r="B1046" s="58">
        <v>1297</v>
      </c>
      <c r="C1046" s="58">
        <v>1563</v>
      </c>
      <c r="D1046" s="161">
        <v>120.508866615266</v>
      </c>
    </row>
    <row r="1047" ht="18.75" customHeight="1" spans="1:4">
      <c r="A1047" s="61" t="s">
        <v>56</v>
      </c>
      <c r="B1047" s="94"/>
      <c r="C1047" s="58"/>
      <c r="D1047" s="161"/>
    </row>
    <row r="1048" ht="18.75" customHeight="1" spans="1:4">
      <c r="A1048" s="61" t="s">
        <v>57</v>
      </c>
      <c r="B1048" s="94"/>
      <c r="C1048" s="58"/>
      <c r="D1048" s="161"/>
    </row>
    <row r="1049" ht="18.75" customHeight="1" spans="1:4">
      <c r="A1049" s="61" t="s">
        <v>58</v>
      </c>
      <c r="B1049" s="94"/>
      <c r="C1049" s="58"/>
      <c r="D1049" s="161"/>
    </row>
    <row r="1050" ht="18.75" customHeight="1" spans="1:4">
      <c r="A1050" s="61" t="s">
        <v>847</v>
      </c>
      <c r="B1050" s="94"/>
      <c r="C1050" s="58"/>
      <c r="D1050" s="161"/>
    </row>
    <row r="1051" ht="18.75" customHeight="1" spans="1:4">
      <c r="A1051" s="61" t="s">
        <v>848</v>
      </c>
      <c r="B1051" s="94"/>
      <c r="C1051" s="58"/>
      <c r="D1051" s="161"/>
    </row>
    <row r="1052" ht="18.75" customHeight="1" spans="1:4">
      <c r="A1052" s="61" t="s">
        <v>849</v>
      </c>
      <c r="B1052" s="94"/>
      <c r="C1052" s="58"/>
      <c r="D1052" s="161"/>
    </row>
    <row r="1053" ht="18.75" customHeight="1" spans="1:4">
      <c r="A1053" s="61" t="s">
        <v>850</v>
      </c>
      <c r="B1053" s="94"/>
      <c r="C1053" s="58"/>
      <c r="D1053" s="161"/>
    </row>
    <row r="1054" ht="18.75" customHeight="1" spans="1:4">
      <c r="A1054" s="61" t="s">
        <v>851</v>
      </c>
      <c r="B1054" s="94"/>
      <c r="C1054" s="58"/>
      <c r="D1054" s="161"/>
    </row>
    <row r="1055" ht="18.75" customHeight="1" spans="1:4">
      <c r="A1055" s="61" t="s">
        <v>65</v>
      </c>
      <c r="B1055" s="94"/>
      <c r="C1055" s="58"/>
      <c r="D1055" s="161"/>
    </row>
    <row r="1056" ht="18.75" customHeight="1" spans="1:4">
      <c r="A1056" s="61" t="s">
        <v>852</v>
      </c>
      <c r="B1056" s="94">
        <v>1297</v>
      </c>
      <c r="C1056" s="58">
        <v>1563</v>
      </c>
      <c r="D1056" s="161">
        <v>120.508866615266</v>
      </c>
    </row>
    <row r="1057" ht="18.75" customHeight="1" spans="1:4">
      <c r="A1057" s="61" t="s">
        <v>853</v>
      </c>
      <c r="B1057" s="58"/>
      <c r="C1057" s="58"/>
      <c r="D1057" s="161"/>
    </row>
    <row r="1058" ht="18.75" customHeight="1" spans="1:4">
      <c r="A1058" s="61" t="s">
        <v>56</v>
      </c>
      <c r="B1058" s="94"/>
      <c r="C1058" s="58"/>
      <c r="D1058" s="161"/>
    </row>
    <row r="1059" ht="18.75" customHeight="1" spans="1:4">
      <c r="A1059" s="61" t="s">
        <v>57</v>
      </c>
      <c r="B1059" s="94"/>
      <c r="C1059" s="58"/>
      <c r="D1059" s="161"/>
    </row>
    <row r="1060" ht="18.75" customHeight="1" spans="1:4">
      <c r="A1060" s="61" t="s">
        <v>58</v>
      </c>
      <c r="B1060" s="94"/>
      <c r="C1060" s="58"/>
      <c r="D1060" s="161"/>
    </row>
    <row r="1061" ht="18.75" customHeight="1" spans="1:4">
      <c r="A1061" s="61" t="s">
        <v>854</v>
      </c>
      <c r="B1061" s="94"/>
      <c r="C1061" s="58"/>
      <c r="D1061" s="161"/>
    </row>
    <row r="1062" ht="18.75" customHeight="1" spans="1:4">
      <c r="A1062" s="61" t="s">
        <v>855</v>
      </c>
      <c r="B1062" s="94"/>
      <c r="C1062" s="58"/>
      <c r="D1062" s="161"/>
    </row>
    <row r="1063" ht="18.75" customHeight="1" spans="1:4">
      <c r="A1063" s="61" t="s">
        <v>856</v>
      </c>
      <c r="B1063" s="94"/>
      <c r="C1063" s="58"/>
      <c r="D1063" s="161"/>
    </row>
    <row r="1064" ht="18.75" customHeight="1" spans="1:4">
      <c r="A1064" s="61" t="s">
        <v>857</v>
      </c>
      <c r="B1064" s="58">
        <v>787</v>
      </c>
      <c r="C1064" s="58">
        <v>1324</v>
      </c>
      <c r="D1064" s="161">
        <v>168.233799237611</v>
      </c>
    </row>
    <row r="1065" ht="18.75" customHeight="1" spans="1:4">
      <c r="A1065" s="61" t="s">
        <v>56</v>
      </c>
      <c r="B1065" s="94">
        <v>147</v>
      </c>
      <c r="C1065" s="58">
        <v>240</v>
      </c>
      <c r="D1065" s="161">
        <v>163.265306122449</v>
      </c>
    </row>
    <row r="1066" ht="18.75" customHeight="1" spans="1:4">
      <c r="A1066" s="61" t="s">
        <v>57</v>
      </c>
      <c r="B1066" s="94"/>
      <c r="C1066" s="58"/>
      <c r="D1066" s="161"/>
    </row>
    <row r="1067" ht="18.75" customHeight="1" spans="1:4">
      <c r="A1067" s="61" t="s">
        <v>58</v>
      </c>
      <c r="B1067" s="94"/>
      <c r="C1067" s="58"/>
      <c r="D1067" s="161"/>
    </row>
    <row r="1068" ht="18.75" customHeight="1" spans="1:4">
      <c r="A1068" s="61" t="s">
        <v>858</v>
      </c>
      <c r="B1068" s="94"/>
      <c r="C1068" s="58"/>
      <c r="D1068" s="161"/>
    </row>
    <row r="1069" ht="18.75" customHeight="1" spans="1:4">
      <c r="A1069" s="61" t="s">
        <v>859</v>
      </c>
      <c r="B1069" s="94">
        <v>640</v>
      </c>
      <c r="C1069" s="58">
        <v>1084</v>
      </c>
      <c r="D1069" s="161">
        <v>169.375</v>
      </c>
    </row>
    <row r="1070" ht="18.75" customHeight="1" spans="1:4">
      <c r="A1070" s="61" t="s">
        <v>860</v>
      </c>
      <c r="B1070" s="94"/>
      <c r="C1070" s="58"/>
      <c r="D1070" s="161"/>
    </row>
    <row r="1071" ht="18.75" customHeight="1" spans="1:4">
      <c r="A1071" s="61" t="s">
        <v>861</v>
      </c>
      <c r="B1071" s="94"/>
      <c r="C1071" s="58"/>
      <c r="D1071" s="161"/>
    </row>
    <row r="1072" ht="18.75" customHeight="1" spans="1:4">
      <c r="A1072" s="61" t="s">
        <v>862</v>
      </c>
      <c r="B1072" s="58"/>
      <c r="C1072" s="58"/>
      <c r="D1072" s="161"/>
    </row>
    <row r="1073" ht="18.75" customHeight="1" spans="1:4">
      <c r="A1073" s="61" t="s">
        <v>863</v>
      </c>
      <c r="B1073" s="94"/>
      <c r="C1073" s="58"/>
      <c r="D1073" s="161"/>
    </row>
    <row r="1074" ht="18.75" customHeight="1" spans="1:4">
      <c r="A1074" s="61" t="s">
        <v>864</v>
      </c>
      <c r="B1074" s="94"/>
      <c r="C1074" s="58"/>
      <c r="D1074" s="161"/>
    </row>
    <row r="1075" ht="18.75" customHeight="1" spans="1:4">
      <c r="A1075" s="61" t="s">
        <v>865</v>
      </c>
      <c r="B1075" s="94"/>
      <c r="C1075" s="58"/>
      <c r="D1075" s="161"/>
    </row>
    <row r="1076" ht="18.75" customHeight="1" spans="1:4">
      <c r="A1076" s="61" t="s">
        <v>866</v>
      </c>
      <c r="B1076" s="94"/>
      <c r="C1076" s="58"/>
      <c r="D1076" s="161"/>
    </row>
    <row r="1077" ht="18.75" customHeight="1" spans="1:4">
      <c r="A1077" s="61" t="s">
        <v>867</v>
      </c>
      <c r="B1077" s="94"/>
      <c r="C1077" s="58"/>
      <c r="D1077" s="161"/>
    </row>
    <row r="1078" ht="18.75" customHeight="1" spans="1:4">
      <c r="A1078" s="61" t="s">
        <v>868</v>
      </c>
      <c r="B1078" s="58">
        <v>1245</v>
      </c>
      <c r="C1078" s="58">
        <v>1290</v>
      </c>
      <c r="D1078" s="161">
        <v>103.614457831325</v>
      </c>
    </row>
    <row r="1079" ht="18.75" customHeight="1" spans="1:4">
      <c r="A1079" s="61" t="s">
        <v>869</v>
      </c>
      <c r="B1079" s="58">
        <v>118</v>
      </c>
      <c r="C1079" s="58">
        <v>874</v>
      </c>
      <c r="D1079" s="161">
        <v>740.677966101695</v>
      </c>
    </row>
    <row r="1080" ht="18.75" customHeight="1" spans="1:4">
      <c r="A1080" s="61" t="s">
        <v>56</v>
      </c>
      <c r="B1080" s="94"/>
      <c r="C1080" s="58"/>
      <c r="D1080" s="161"/>
    </row>
    <row r="1081" ht="18.75" customHeight="1" spans="1:4">
      <c r="A1081" s="61" t="s">
        <v>57</v>
      </c>
      <c r="B1081" s="94"/>
      <c r="C1081" s="58"/>
      <c r="D1081" s="161"/>
    </row>
    <row r="1082" ht="18.75" customHeight="1" spans="1:4">
      <c r="A1082" s="61" t="s">
        <v>58</v>
      </c>
      <c r="B1082" s="94"/>
      <c r="C1082" s="58"/>
      <c r="D1082" s="161"/>
    </row>
    <row r="1083" ht="18.75" customHeight="1" spans="1:4">
      <c r="A1083" s="61" t="s">
        <v>870</v>
      </c>
      <c r="B1083" s="94"/>
      <c r="C1083" s="58"/>
      <c r="D1083" s="161"/>
    </row>
    <row r="1084" ht="18.75" customHeight="1" spans="1:4">
      <c r="A1084" s="61" t="s">
        <v>871</v>
      </c>
      <c r="B1084" s="94"/>
      <c r="C1084" s="58"/>
      <c r="D1084" s="161"/>
    </row>
    <row r="1085" ht="18.75" customHeight="1" spans="1:4">
      <c r="A1085" s="61" t="s">
        <v>872</v>
      </c>
      <c r="B1085" s="94"/>
      <c r="C1085" s="58"/>
      <c r="D1085" s="161"/>
    </row>
    <row r="1086" ht="18.75" customHeight="1" spans="1:4">
      <c r="A1086" s="61" t="s">
        <v>873</v>
      </c>
      <c r="B1086" s="94"/>
      <c r="C1086" s="58"/>
      <c r="D1086" s="161"/>
    </row>
    <row r="1087" ht="18.75" customHeight="1" spans="1:4">
      <c r="A1087" s="61" t="s">
        <v>65</v>
      </c>
      <c r="B1087" s="94">
        <v>108</v>
      </c>
      <c r="C1087" s="58">
        <v>735</v>
      </c>
      <c r="D1087" s="161">
        <v>680.555555555556</v>
      </c>
    </row>
    <row r="1088" ht="18.75" customHeight="1" spans="1:4">
      <c r="A1088" s="61" t="s">
        <v>874</v>
      </c>
      <c r="B1088" s="94">
        <v>10</v>
      </c>
      <c r="C1088" s="58">
        <v>139</v>
      </c>
      <c r="D1088" s="161">
        <v>1390</v>
      </c>
    </row>
    <row r="1089" ht="18.75" customHeight="1" spans="1:4">
      <c r="A1089" s="61" t="s">
        <v>875</v>
      </c>
      <c r="B1089" s="58"/>
      <c r="C1089" s="58"/>
      <c r="D1089" s="161"/>
    </row>
    <row r="1090" ht="18.75" customHeight="1" spans="1:4">
      <c r="A1090" s="61" t="s">
        <v>56</v>
      </c>
      <c r="B1090" s="94"/>
      <c r="C1090" s="58"/>
      <c r="D1090" s="161"/>
    </row>
    <row r="1091" ht="18.75" customHeight="1" spans="1:4">
      <c r="A1091" s="61" t="s">
        <v>57</v>
      </c>
      <c r="B1091" s="94"/>
      <c r="C1091" s="58"/>
      <c r="D1091" s="161"/>
    </row>
    <row r="1092" ht="18.75" customHeight="1" spans="1:4">
      <c r="A1092" s="61" t="s">
        <v>58</v>
      </c>
      <c r="B1092" s="94"/>
      <c r="C1092" s="58"/>
      <c r="D1092" s="161"/>
    </row>
    <row r="1093" ht="18.75" customHeight="1" spans="1:4">
      <c r="A1093" s="61" t="s">
        <v>876</v>
      </c>
      <c r="B1093" s="94"/>
      <c r="C1093" s="58"/>
      <c r="D1093" s="161"/>
    </row>
    <row r="1094" ht="18.75" customHeight="1" spans="1:4">
      <c r="A1094" s="61" t="s">
        <v>877</v>
      </c>
      <c r="B1094" s="94"/>
      <c r="C1094" s="58"/>
      <c r="D1094" s="161"/>
    </row>
    <row r="1095" ht="18.75" customHeight="1" spans="1:4">
      <c r="A1095" s="61" t="s">
        <v>878</v>
      </c>
      <c r="B1095" s="58">
        <v>1127</v>
      </c>
      <c r="C1095" s="58">
        <v>416</v>
      </c>
      <c r="D1095" s="161">
        <v>36.9121561668146</v>
      </c>
    </row>
    <row r="1096" ht="18.75" customHeight="1" spans="1:4">
      <c r="A1096" s="61" t="s">
        <v>879</v>
      </c>
      <c r="B1096" s="94"/>
      <c r="C1096" s="58"/>
      <c r="D1096" s="161"/>
    </row>
    <row r="1097" ht="18.75" customHeight="1" spans="1:4">
      <c r="A1097" s="61" t="s">
        <v>880</v>
      </c>
      <c r="B1097" s="94">
        <v>1127</v>
      </c>
      <c r="C1097" s="58">
        <v>416</v>
      </c>
      <c r="D1097" s="161">
        <v>36.9121561668146</v>
      </c>
    </row>
    <row r="1098" ht="18.75" customHeight="1" spans="1:4">
      <c r="A1098" s="61" t="s">
        <v>881</v>
      </c>
      <c r="B1098" s="58"/>
      <c r="C1098" s="58"/>
      <c r="D1098" s="161"/>
    </row>
    <row r="1099" ht="18.75" customHeight="1" spans="1:4">
      <c r="A1099" s="61" t="s">
        <v>882</v>
      </c>
      <c r="B1099" s="58"/>
      <c r="C1099" s="58"/>
      <c r="D1099" s="161"/>
    </row>
    <row r="1100" ht="18.75" customHeight="1" spans="1:4">
      <c r="A1100" s="61" t="s">
        <v>56</v>
      </c>
      <c r="B1100" s="94"/>
      <c r="C1100" s="58"/>
      <c r="D1100" s="161"/>
    </row>
    <row r="1101" ht="18.75" customHeight="1" spans="1:4">
      <c r="A1101" s="61" t="s">
        <v>57</v>
      </c>
      <c r="B1101" s="94"/>
      <c r="C1101" s="58"/>
      <c r="D1101" s="161"/>
    </row>
    <row r="1102" ht="18.75" customHeight="1" spans="1:4">
      <c r="A1102" s="61" t="s">
        <v>58</v>
      </c>
      <c r="B1102" s="94"/>
      <c r="C1102" s="58"/>
      <c r="D1102" s="161"/>
    </row>
    <row r="1103" ht="18.75" customHeight="1" spans="1:4">
      <c r="A1103" s="61" t="s">
        <v>883</v>
      </c>
      <c r="B1103" s="94"/>
      <c r="C1103" s="58"/>
      <c r="D1103" s="161"/>
    </row>
    <row r="1104" ht="18.75" customHeight="1" spans="1:4">
      <c r="A1104" s="61" t="s">
        <v>65</v>
      </c>
      <c r="B1104" s="94"/>
      <c r="C1104" s="58"/>
      <c r="D1104" s="161"/>
    </row>
    <row r="1105" ht="18.75" customHeight="1" spans="1:4">
      <c r="A1105" s="61" t="s">
        <v>884</v>
      </c>
      <c r="B1105" s="94"/>
      <c r="C1105" s="58"/>
      <c r="D1105" s="161"/>
    </row>
    <row r="1106" ht="18.75" customHeight="1" spans="1:4">
      <c r="A1106" s="61" t="s">
        <v>885</v>
      </c>
      <c r="B1106" s="58"/>
      <c r="C1106" s="58"/>
      <c r="D1106" s="161"/>
    </row>
    <row r="1107" ht="18.75" customHeight="1" spans="1:4">
      <c r="A1107" s="61" t="s">
        <v>886</v>
      </c>
      <c r="B1107" s="94"/>
      <c r="C1107" s="58"/>
      <c r="D1107" s="161"/>
    </row>
    <row r="1108" ht="18.75" customHeight="1" spans="1:4">
      <c r="A1108" s="61" t="s">
        <v>887</v>
      </c>
      <c r="B1108" s="94"/>
      <c r="C1108" s="58"/>
      <c r="D1108" s="161"/>
    </row>
    <row r="1109" ht="18.75" customHeight="1" spans="1:4">
      <c r="A1109" s="61" t="s">
        <v>888</v>
      </c>
      <c r="B1109" s="94"/>
      <c r="C1109" s="58"/>
      <c r="D1109" s="161"/>
    </row>
    <row r="1110" ht="18.75" customHeight="1" spans="1:4">
      <c r="A1110" s="61" t="s">
        <v>889</v>
      </c>
      <c r="B1110" s="94"/>
      <c r="C1110" s="58"/>
      <c r="D1110" s="161"/>
    </row>
    <row r="1111" ht="18.75" customHeight="1" spans="1:4">
      <c r="A1111" s="61" t="s">
        <v>890</v>
      </c>
      <c r="B1111" s="94"/>
      <c r="C1111" s="58"/>
      <c r="D1111" s="161"/>
    </row>
    <row r="1112" ht="18.75" customHeight="1" spans="1:4">
      <c r="A1112" s="61" t="s">
        <v>891</v>
      </c>
      <c r="B1112" s="94"/>
      <c r="C1112" s="58"/>
      <c r="D1112" s="161"/>
    </row>
    <row r="1113" ht="18.75" customHeight="1" spans="1:4">
      <c r="A1113" s="61" t="s">
        <v>892</v>
      </c>
      <c r="B1113" s="94"/>
      <c r="C1113" s="58"/>
      <c r="D1113" s="161"/>
    </row>
    <row r="1114" ht="18.75" customHeight="1" spans="1:4">
      <c r="A1114" s="61" t="s">
        <v>893</v>
      </c>
      <c r="B1114" s="94"/>
      <c r="C1114" s="58"/>
      <c r="D1114" s="161"/>
    </row>
    <row r="1115" ht="18.75" customHeight="1" spans="1:4">
      <c r="A1115" s="61" t="s">
        <v>894</v>
      </c>
      <c r="B1115" s="94"/>
      <c r="C1115" s="58"/>
      <c r="D1115" s="161"/>
    </row>
    <row r="1116" ht="18.75" customHeight="1" spans="1:4">
      <c r="A1116" s="61" t="s">
        <v>895</v>
      </c>
      <c r="B1116" s="58"/>
      <c r="C1116" s="58"/>
      <c r="D1116" s="161"/>
    </row>
    <row r="1117" ht="18.75" customHeight="1" spans="1:4">
      <c r="A1117" s="61" t="s">
        <v>896</v>
      </c>
      <c r="B1117" s="94"/>
      <c r="C1117" s="58"/>
      <c r="D1117" s="161"/>
    </row>
    <row r="1118" ht="18.75" customHeight="1" spans="1:4">
      <c r="A1118" s="61" t="s">
        <v>897</v>
      </c>
      <c r="B1118" s="94"/>
      <c r="C1118" s="58"/>
      <c r="D1118" s="161"/>
    </row>
    <row r="1119" ht="18.75" customHeight="1" spans="1:4">
      <c r="A1119" s="61" t="s">
        <v>898</v>
      </c>
      <c r="B1119" s="94"/>
      <c r="C1119" s="58"/>
      <c r="D1119" s="161"/>
    </row>
    <row r="1120" ht="18.75" customHeight="1" spans="1:4">
      <c r="A1120" s="61" t="s">
        <v>899</v>
      </c>
      <c r="B1120" s="94"/>
      <c r="C1120" s="58"/>
      <c r="D1120" s="161"/>
    </row>
    <row r="1121" ht="18.75" customHeight="1" spans="1:4">
      <c r="A1121" s="61" t="s">
        <v>900</v>
      </c>
      <c r="B1121" s="94"/>
      <c r="C1121" s="58"/>
      <c r="D1121" s="161"/>
    </row>
    <row r="1122" ht="18.75" customHeight="1" spans="1:4">
      <c r="A1122" s="61" t="s">
        <v>901</v>
      </c>
      <c r="B1122" s="58"/>
      <c r="C1122" s="58"/>
      <c r="D1122" s="161"/>
    </row>
    <row r="1123" ht="18.75" customHeight="1" spans="1:4">
      <c r="A1123" s="61" t="s">
        <v>902</v>
      </c>
      <c r="B1123" s="94"/>
      <c r="C1123" s="58"/>
      <c r="D1123" s="161"/>
    </row>
    <row r="1124" ht="18.75" customHeight="1" spans="1:4">
      <c r="A1124" s="61" t="s">
        <v>903</v>
      </c>
      <c r="B1124" s="94"/>
      <c r="C1124" s="58"/>
      <c r="D1124" s="161"/>
    </row>
    <row r="1125" ht="18.75" customHeight="1" spans="1:4">
      <c r="A1125" s="61" t="s">
        <v>904</v>
      </c>
      <c r="B1125" s="58"/>
      <c r="C1125" s="58"/>
      <c r="D1125" s="161"/>
    </row>
    <row r="1126" ht="18.75" customHeight="1" spans="1:4">
      <c r="A1126" s="61" t="s">
        <v>905</v>
      </c>
      <c r="B1126" s="94"/>
      <c r="C1126" s="58"/>
      <c r="D1126" s="161"/>
    </row>
    <row r="1127" ht="18.75" customHeight="1" spans="1:4">
      <c r="A1127" s="61" t="s">
        <v>906</v>
      </c>
      <c r="B1127" s="94"/>
      <c r="C1127" s="58"/>
      <c r="D1127" s="161"/>
    </row>
    <row r="1128" ht="18.75" customHeight="1" spans="1:4">
      <c r="A1128" s="61" t="s">
        <v>907</v>
      </c>
      <c r="B1128" s="58"/>
      <c r="C1128" s="58"/>
      <c r="D1128" s="161"/>
    </row>
    <row r="1129" ht="18.75" customHeight="1" spans="1:4">
      <c r="A1129" s="61" t="s">
        <v>908</v>
      </c>
      <c r="B1129" s="94"/>
      <c r="C1129" s="58"/>
      <c r="D1129" s="161"/>
    </row>
    <row r="1130" ht="18.75" customHeight="1" spans="1:4">
      <c r="A1130" s="61" t="s">
        <v>909</v>
      </c>
      <c r="B1130" s="94"/>
      <c r="C1130" s="58"/>
      <c r="D1130" s="161"/>
    </row>
    <row r="1131" ht="18.75" customHeight="1" spans="1:4">
      <c r="A1131" s="61" t="s">
        <v>910</v>
      </c>
      <c r="B1131" s="94"/>
      <c r="C1131" s="58"/>
      <c r="D1131" s="161"/>
    </row>
    <row r="1132" ht="18.75" customHeight="1" spans="1:4">
      <c r="A1132" s="61" t="s">
        <v>911</v>
      </c>
      <c r="B1132" s="94"/>
      <c r="C1132" s="58"/>
      <c r="D1132" s="161"/>
    </row>
    <row r="1133" ht="18.75" customHeight="1" spans="1:4">
      <c r="A1133" s="61" t="s">
        <v>912</v>
      </c>
      <c r="B1133" s="94"/>
      <c r="C1133" s="58"/>
      <c r="D1133" s="161"/>
    </row>
    <row r="1134" ht="18.75" customHeight="1" spans="1:4">
      <c r="A1134" s="61" t="s">
        <v>688</v>
      </c>
      <c r="B1134" s="94"/>
      <c r="C1134" s="58"/>
      <c r="D1134" s="161"/>
    </row>
    <row r="1135" ht="18.75" customHeight="1" spans="1:4">
      <c r="A1135" s="61" t="s">
        <v>913</v>
      </c>
      <c r="B1135" s="94"/>
      <c r="C1135" s="58"/>
      <c r="D1135" s="161"/>
    </row>
    <row r="1136" ht="18.75" customHeight="1" spans="1:4">
      <c r="A1136" s="61" t="s">
        <v>914</v>
      </c>
      <c r="B1136" s="94"/>
      <c r="C1136" s="58"/>
      <c r="D1136" s="161"/>
    </row>
    <row r="1137" ht="18.75" customHeight="1" spans="1:4">
      <c r="A1137" s="61" t="s">
        <v>915</v>
      </c>
      <c r="B1137" s="94"/>
      <c r="C1137" s="58"/>
      <c r="D1137" s="161"/>
    </row>
    <row r="1138" ht="18.75" customHeight="1" spans="1:4">
      <c r="A1138" s="61" t="s">
        <v>916</v>
      </c>
      <c r="B1138" s="58">
        <v>4315</v>
      </c>
      <c r="C1138" s="58">
        <v>3540</v>
      </c>
      <c r="D1138" s="161">
        <v>82.0393974507532</v>
      </c>
    </row>
    <row r="1139" ht="18.75" customHeight="1" spans="1:4">
      <c r="A1139" s="61" t="s">
        <v>917</v>
      </c>
      <c r="B1139" s="58">
        <v>4315</v>
      </c>
      <c r="C1139" s="58">
        <v>3540</v>
      </c>
      <c r="D1139" s="161">
        <v>82.0393974507532</v>
      </c>
    </row>
    <row r="1140" ht="18.75" customHeight="1" spans="1:4">
      <c r="A1140" s="61" t="s">
        <v>56</v>
      </c>
      <c r="B1140" s="94">
        <v>2360</v>
      </c>
      <c r="C1140" s="58">
        <v>3270</v>
      </c>
      <c r="D1140" s="161">
        <v>138.559322033898</v>
      </c>
    </row>
    <row r="1141" ht="18.75" customHeight="1" spans="1:4">
      <c r="A1141" s="61" t="s">
        <v>57</v>
      </c>
      <c r="B1141" s="94"/>
      <c r="C1141" s="58"/>
      <c r="D1141" s="161"/>
    </row>
    <row r="1142" ht="18.75" customHeight="1" spans="1:4">
      <c r="A1142" s="61" t="s">
        <v>58</v>
      </c>
      <c r="B1142" s="94"/>
      <c r="C1142" s="58"/>
      <c r="D1142" s="161"/>
    </row>
    <row r="1143" ht="18.75" customHeight="1" spans="1:4">
      <c r="A1143" s="61" t="s">
        <v>918</v>
      </c>
      <c r="B1143" s="94"/>
      <c r="C1143" s="58"/>
      <c r="D1143" s="161"/>
    </row>
    <row r="1144" ht="18.75" customHeight="1" spans="1:4">
      <c r="A1144" s="61" t="s">
        <v>919</v>
      </c>
      <c r="B1144" s="94"/>
      <c r="C1144" s="58"/>
      <c r="D1144" s="161"/>
    </row>
    <row r="1145" ht="18.75" customHeight="1" spans="1:4">
      <c r="A1145" s="61" t="s">
        <v>920</v>
      </c>
      <c r="B1145" s="94"/>
      <c r="C1145" s="58"/>
      <c r="D1145" s="161"/>
    </row>
    <row r="1146" ht="18.75" customHeight="1" spans="1:4">
      <c r="A1146" s="61" t="s">
        <v>921</v>
      </c>
      <c r="B1146" s="94"/>
      <c r="C1146" s="58"/>
      <c r="D1146" s="161"/>
    </row>
    <row r="1147" ht="18.75" customHeight="1" spans="1:4">
      <c r="A1147" s="61" t="s">
        <v>922</v>
      </c>
      <c r="B1147" s="94"/>
      <c r="C1147" s="58"/>
      <c r="D1147" s="161"/>
    </row>
    <row r="1148" ht="18.75" customHeight="1" spans="1:4">
      <c r="A1148" s="61" t="s">
        <v>923</v>
      </c>
      <c r="B1148" s="94"/>
      <c r="C1148" s="58"/>
      <c r="D1148" s="161"/>
    </row>
    <row r="1149" ht="18.75" customHeight="1" spans="1:4">
      <c r="A1149" s="61" t="s">
        <v>924</v>
      </c>
      <c r="B1149" s="94"/>
      <c r="C1149" s="58"/>
      <c r="D1149" s="161"/>
    </row>
    <row r="1150" ht="18.75" customHeight="1" spans="1:4">
      <c r="A1150" s="61" t="s">
        <v>925</v>
      </c>
      <c r="B1150" s="94"/>
      <c r="C1150" s="58"/>
      <c r="D1150" s="161"/>
    </row>
    <row r="1151" ht="18.75" customHeight="1" spans="1:4">
      <c r="A1151" s="61" t="s">
        <v>926</v>
      </c>
      <c r="B1151" s="94"/>
      <c r="C1151" s="58"/>
      <c r="D1151" s="161"/>
    </row>
    <row r="1152" ht="18.75" customHeight="1" spans="1:4">
      <c r="A1152" s="61" t="s">
        <v>927</v>
      </c>
      <c r="B1152" s="94"/>
      <c r="C1152" s="58"/>
      <c r="D1152" s="161"/>
    </row>
    <row r="1153" ht="18.75" customHeight="1" spans="1:4">
      <c r="A1153" s="61" t="s">
        <v>928</v>
      </c>
      <c r="B1153" s="94"/>
      <c r="C1153" s="58"/>
      <c r="D1153" s="161"/>
    </row>
    <row r="1154" ht="18.75" customHeight="1" spans="1:4">
      <c r="A1154" s="61" t="s">
        <v>929</v>
      </c>
      <c r="B1154" s="94"/>
      <c r="C1154" s="58"/>
      <c r="D1154" s="161"/>
    </row>
    <row r="1155" ht="18.75" customHeight="1" spans="1:4">
      <c r="A1155" s="61" t="s">
        <v>930</v>
      </c>
      <c r="B1155" s="94"/>
      <c r="C1155" s="58"/>
      <c r="D1155" s="161"/>
    </row>
    <row r="1156" ht="18.75" customHeight="1" spans="1:4">
      <c r="A1156" s="61" t="s">
        <v>931</v>
      </c>
      <c r="B1156" s="94"/>
      <c r="C1156" s="58"/>
      <c r="D1156" s="161"/>
    </row>
    <row r="1157" ht="18.75" customHeight="1" spans="1:4">
      <c r="A1157" s="61" t="s">
        <v>932</v>
      </c>
      <c r="B1157" s="94"/>
      <c r="C1157" s="58"/>
      <c r="D1157" s="161"/>
    </row>
    <row r="1158" ht="18.75" customHeight="1" spans="1:4">
      <c r="A1158" s="61" t="s">
        <v>933</v>
      </c>
      <c r="B1158" s="94"/>
      <c r="C1158" s="58"/>
      <c r="D1158" s="161"/>
    </row>
    <row r="1159" ht="18.75" customHeight="1" spans="1:4">
      <c r="A1159" s="61" t="s">
        <v>934</v>
      </c>
      <c r="B1159" s="94"/>
      <c r="C1159" s="58"/>
      <c r="D1159" s="161"/>
    </row>
    <row r="1160" ht="18.75" customHeight="1" spans="1:4">
      <c r="A1160" s="61" t="s">
        <v>935</v>
      </c>
      <c r="B1160" s="94"/>
      <c r="C1160" s="58"/>
      <c r="D1160" s="161"/>
    </row>
    <row r="1161" ht="18.75" customHeight="1" spans="1:4">
      <c r="A1161" s="61" t="s">
        <v>936</v>
      </c>
      <c r="B1161" s="94"/>
      <c r="C1161" s="58"/>
      <c r="D1161" s="161"/>
    </row>
    <row r="1162" ht="18.75" customHeight="1" spans="1:4">
      <c r="A1162" s="61" t="s">
        <v>937</v>
      </c>
      <c r="B1162" s="94"/>
      <c r="C1162" s="58"/>
      <c r="D1162" s="161"/>
    </row>
    <row r="1163" ht="18.75" customHeight="1" spans="1:4">
      <c r="A1163" s="61" t="s">
        <v>938</v>
      </c>
      <c r="B1163" s="94"/>
      <c r="C1163" s="58"/>
      <c r="D1163" s="161"/>
    </row>
    <row r="1164" ht="18.75" customHeight="1" spans="1:4">
      <c r="A1164" s="61" t="s">
        <v>65</v>
      </c>
      <c r="B1164" s="94"/>
      <c r="C1164" s="58"/>
      <c r="D1164" s="161"/>
    </row>
    <row r="1165" ht="18.75" customHeight="1" spans="1:4">
      <c r="A1165" s="61" t="s">
        <v>939</v>
      </c>
      <c r="B1165" s="94">
        <v>1955</v>
      </c>
      <c r="C1165" s="58">
        <v>270</v>
      </c>
      <c r="D1165" s="161">
        <v>13.8107416879795</v>
      </c>
    </row>
    <row r="1166" ht="18.75" customHeight="1" spans="1:4">
      <c r="A1166" s="61" t="s">
        <v>940</v>
      </c>
      <c r="B1166" s="58"/>
      <c r="C1166" s="58"/>
      <c r="D1166" s="161"/>
    </row>
    <row r="1167" ht="18.75" customHeight="1" spans="1:4">
      <c r="A1167" s="61" t="s">
        <v>56</v>
      </c>
      <c r="B1167" s="94"/>
      <c r="C1167" s="58"/>
      <c r="D1167" s="161"/>
    </row>
    <row r="1168" ht="18.75" customHeight="1" spans="1:4">
      <c r="A1168" s="61" t="s">
        <v>57</v>
      </c>
      <c r="B1168" s="94"/>
      <c r="C1168" s="58"/>
      <c r="D1168" s="161"/>
    </row>
    <row r="1169" ht="18.75" customHeight="1" spans="1:4">
      <c r="A1169" s="61" t="s">
        <v>58</v>
      </c>
      <c r="B1169" s="94"/>
      <c r="C1169" s="58"/>
      <c r="D1169" s="161"/>
    </row>
    <row r="1170" ht="18.75" customHeight="1" spans="1:4">
      <c r="A1170" s="61" t="s">
        <v>941</v>
      </c>
      <c r="B1170" s="94"/>
      <c r="C1170" s="58"/>
      <c r="D1170" s="161"/>
    </row>
    <row r="1171" ht="18.75" customHeight="1" spans="1:4">
      <c r="A1171" s="61" t="s">
        <v>942</v>
      </c>
      <c r="B1171" s="94"/>
      <c r="C1171" s="58"/>
      <c r="D1171" s="161"/>
    </row>
    <row r="1172" ht="18.75" customHeight="1" spans="1:4">
      <c r="A1172" s="61" t="s">
        <v>943</v>
      </c>
      <c r="B1172" s="94"/>
      <c r="C1172" s="58"/>
      <c r="D1172" s="161"/>
    </row>
    <row r="1173" ht="18.75" customHeight="1" spans="1:4">
      <c r="A1173" s="61" t="s">
        <v>944</v>
      </c>
      <c r="B1173" s="94"/>
      <c r="C1173" s="58"/>
      <c r="D1173" s="161"/>
    </row>
    <row r="1174" ht="18.75" customHeight="1" spans="1:4">
      <c r="A1174" s="61" t="s">
        <v>945</v>
      </c>
      <c r="B1174" s="94"/>
      <c r="C1174" s="58"/>
      <c r="D1174" s="161"/>
    </row>
    <row r="1175" ht="18.75" customHeight="1" spans="1:4">
      <c r="A1175" s="61" t="s">
        <v>946</v>
      </c>
      <c r="B1175" s="94"/>
      <c r="C1175" s="58"/>
      <c r="D1175" s="161"/>
    </row>
    <row r="1176" ht="18.75" customHeight="1" spans="1:4">
      <c r="A1176" s="61" t="s">
        <v>947</v>
      </c>
      <c r="B1176" s="94"/>
      <c r="C1176" s="58"/>
      <c r="D1176" s="161"/>
    </row>
    <row r="1177" ht="18.75" customHeight="1" spans="1:4">
      <c r="A1177" s="61" t="s">
        <v>948</v>
      </c>
      <c r="B1177" s="94"/>
      <c r="C1177" s="58"/>
      <c r="D1177" s="161"/>
    </row>
    <row r="1178" ht="18.75" customHeight="1" spans="1:4">
      <c r="A1178" s="61" t="s">
        <v>949</v>
      </c>
      <c r="B1178" s="94"/>
      <c r="C1178" s="58"/>
      <c r="D1178" s="161"/>
    </row>
    <row r="1179" ht="18.75" customHeight="1" spans="1:4">
      <c r="A1179" s="61" t="s">
        <v>950</v>
      </c>
      <c r="B1179" s="94"/>
      <c r="C1179" s="58"/>
      <c r="D1179" s="161"/>
    </row>
    <row r="1180" ht="18.75" customHeight="1" spans="1:4">
      <c r="A1180" s="61" t="s">
        <v>951</v>
      </c>
      <c r="B1180" s="94"/>
      <c r="C1180" s="58"/>
      <c r="D1180" s="161"/>
    </row>
    <row r="1181" ht="18.75" customHeight="1" spans="1:4">
      <c r="A1181" s="61" t="s">
        <v>952</v>
      </c>
      <c r="B1181" s="58"/>
      <c r="C1181" s="58"/>
      <c r="D1181" s="161"/>
    </row>
    <row r="1182" ht="18.75" customHeight="1" spans="1:4">
      <c r="A1182" s="61" t="s">
        <v>952</v>
      </c>
      <c r="B1182" s="94"/>
      <c r="C1182" s="58"/>
      <c r="D1182" s="161"/>
    </row>
    <row r="1183" ht="18.75" customHeight="1" spans="1:4">
      <c r="A1183" s="61" t="s">
        <v>953</v>
      </c>
      <c r="B1183" s="58">
        <v>16000</v>
      </c>
      <c r="C1183" s="58">
        <v>16216</v>
      </c>
      <c r="D1183" s="161">
        <v>101.35</v>
      </c>
    </row>
    <row r="1184" ht="18.75" customHeight="1" spans="1:4">
      <c r="A1184" s="61" t="s">
        <v>954</v>
      </c>
      <c r="B1184" s="58">
        <v>6801</v>
      </c>
      <c r="C1184" s="58">
        <v>6916</v>
      </c>
      <c r="D1184" s="161">
        <v>101.690927804735</v>
      </c>
    </row>
    <row r="1185" ht="18.75" customHeight="1" spans="1:4">
      <c r="A1185" s="61" t="s">
        <v>955</v>
      </c>
      <c r="B1185" s="94">
        <v>394</v>
      </c>
      <c r="C1185" s="58"/>
      <c r="D1185" s="161"/>
    </row>
    <row r="1186" ht="18.75" customHeight="1" spans="1:4">
      <c r="A1186" s="61" t="s">
        <v>956</v>
      </c>
      <c r="B1186" s="94">
        <v>5791</v>
      </c>
      <c r="C1186" s="58">
        <v>4658</v>
      </c>
      <c r="D1186" s="161">
        <v>80.435158003799</v>
      </c>
    </row>
    <row r="1187" ht="18.75" customHeight="1" spans="1:4">
      <c r="A1187" s="61" t="s">
        <v>957</v>
      </c>
      <c r="B1187" s="94"/>
      <c r="C1187" s="58">
        <v>575</v>
      </c>
      <c r="D1187" s="161"/>
    </row>
    <row r="1188" ht="18.75" customHeight="1" spans="1:4">
      <c r="A1188" s="61" t="s">
        <v>958</v>
      </c>
      <c r="B1188" s="94"/>
      <c r="C1188" s="58"/>
      <c r="D1188" s="161"/>
    </row>
    <row r="1189" ht="18.75" customHeight="1" spans="1:4">
      <c r="A1189" s="61" t="s">
        <v>959</v>
      </c>
      <c r="B1189" s="94">
        <v>200</v>
      </c>
      <c r="C1189" s="58">
        <v>32</v>
      </c>
      <c r="D1189" s="161">
        <v>16</v>
      </c>
    </row>
    <row r="1190" ht="18.75" customHeight="1" spans="1:4">
      <c r="A1190" s="61" t="s">
        <v>960</v>
      </c>
      <c r="B1190" s="94"/>
      <c r="C1190" s="58"/>
      <c r="D1190" s="161"/>
    </row>
    <row r="1191" ht="18.75" customHeight="1" spans="1:4">
      <c r="A1191" s="61" t="s">
        <v>961</v>
      </c>
      <c r="B1191" s="94"/>
      <c r="C1191" s="58">
        <v>871</v>
      </c>
      <c r="D1191" s="161"/>
    </row>
    <row r="1192" ht="18.75" customHeight="1" spans="1:4">
      <c r="A1192" s="61" t="s">
        <v>962</v>
      </c>
      <c r="B1192" s="94">
        <v>416</v>
      </c>
      <c r="C1192" s="58">
        <v>230</v>
      </c>
      <c r="D1192" s="161">
        <v>55.2884615384615</v>
      </c>
    </row>
    <row r="1193" ht="18.75" customHeight="1" spans="1:4">
      <c r="A1193" s="61" t="s">
        <v>963</v>
      </c>
      <c r="B1193" s="94"/>
      <c r="C1193" s="58"/>
      <c r="D1193" s="161"/>
    </row>
    <row r="1194" ht="18.75" customHeight="1" spans="1:4">
      <c r="A1194" s="57" t="s">
        <v>964</v>
      </c>
      <c r="B1194" s="94"/>
      <c r="C1194" s="58"/>
      <c r="D1194" s="161"/>
    </row>
    <row r="1195" ht="18.75" customHeight="1" spans="1:4">
      <c r="A1195" s="61" t="s">
        <v>965</v>
      </c>
      <c r="B1195" s="94"/>
      <c r="C1195" s="58">
        <v>550</v>
      </c>
      <c r="D1195" s="161"/>
    </row>
    <row r="1196" ht="18.75" customHeight="1" spans="1:4">
      <c r="A1196" s="61" t="s">
        <v>966</v>
      </c>
      <c r="B1196" s="58">
        <v>9199</v>
      </c>
      <c r="C1196" s="58">
        <v>9300</v>
      </c>
      <c r="D1196" s="161">
        <v>101.097945428851</v>
      </c>
    </row>
    <row r="1197" ht="18.75" customHeight="1" spans="1:4">
      <c r="A1197" s="61" t="s">
        <v>967</v>
      </c>
      <c r="B1197" s="94">
        <v>9199</v>
      </c>
      <c r="C1197" s="58">
        <v>9300</v>
      </c>
      <c r="D1197" s="161">
        <v>101.097945428851</v>
      </c>
    </row>
    <row r="1198" ht="18.75" customHeight="1" spans="1:4">
      <c r="A1198" s="61" t="s">
        <v>968</v>
      </c>
      <c r="B1198" s="94"/>
      <c r="C1198" s="58"/>
      <c r="D1198" s="161"/>
    </row>
    <row r="1199" ht="18.75" customHeight="1" spans="1:4">
      <c r="A1199" s="61" t="s">
        <v>969</v>
      </c>
      <c r="B1199" s="94"/>
      <c r="C1199" s="58"/>
      <c r="D1199" s="161"/>
    </row>
    <row r="1200" ht="18.75" customHeight="1" spans="1:4">
      <c r="A1200" s="61" t="s">
        <v>970</v>
      </c>
      <c r="B1200" s="58"/>
      <c r="C1200" s="58"/>
      <c r="D1200" s="161"/>
    </row>
    <row r="1201" ht="18.75" customHeight="1" spans="1:4">
      <c r="A1201" s="61" t="s">
        <v>971</v>
      </c>
      <c r="B1201" s="94"/>
      <c r="C1201" s="58"/>
      <c r="D1201" s="161"/>
    </row>
    <row r="1202" ht="18.75" customHeight="1" spans="1:4">
      <c r="A1202" s="61" t="s">
        <v>972</v>
      </c>
      <c r="B1202" s="94"/>
      <c r="C1202" s="58"/>
      <c r="D1202" s="161"/>
    </row>
    <row r="1203" ht="18.75" customHeight="1" spans="1:4">
      <c r="A1203" s="61" t="s">
        <v>973</v>
      </c>
      <c r="B1203" s="94"/>
      <c r="C1203" s="58"/>
      <c r="D1203" s="161"/>
    </row>
    <row r="1204" ht="18.75" customHeight="1" spans="1:4">
      <c r="A1204" s="61" t="s">
        <v>974</v>
      </c>
      <c r="B1204" s="58">
        <v>329</v>
      </c>
      <c r="C1204" s="58">
        <v>234</v>
      </c>
      <c r="D1204" s="161">
        <v>71.1246200607903</v>
      </c>
    </row>
    <row r="1205" ht="18.75" customHeight="1" spans="1:4">
      <c r="A1205" s="61" t="s">
        <v>975</v>
      </c>
      <c r="B1205" s="58">
        <v>229</v>
      </c>
      <c r="C1205" s="58">
        <v>234</v>
      </c>
      <c r="D1205" s="161">
        <v>102.183406113537</v>
      </c>
    </row>
    <row r="1206" ht="18.75" customHeight="1" spans="1:4">
      <c r="A1206" s="61" t="s">
        <v>56</v>
      </c>
      <c r="B1206" s="94">
        <v>148</v>
      </c>
      <c r="C1206" s="58"/>
      <c r="D1206" s="161"/>
    </row>
    <row r="1207" ht="18.75" customHeight="1" spans="1:4">
      <c r="A1207" s="61" t="s">
        <v>57</v>
      </c>
      <c r="B1207" s="94"/>
      <c r="C1207" s="58"/>
      <c r="D1207" s="161"/>
    </row>
    <row r="1208" ht="18.75" customHeight="1" spans="1:4">
      <c r="A1208" s="61" t="s">
        <v>58</v>
      </c>
      <c r="B1208" s="94"/>
      <c r="C1208" s="58"/>
      <c r="D1208" s="161"/>
    </row>
    <row r="1209" ht="18.75" customHeight="1" spans="1:4">
      <c r="A1209" s="61" t="s">
        <v>976</v>
      </c>
      <c r="B1209" s="94"/>
      <c r="C1209" s="58"/>
      <c r="D1209" s="161"/>
    </row>
    <row r="1210" ht="18.75" customHeight="1" spans="1:4">
      <c r="A1210" s="61" t="s">
        <v>977</v>
      </c>
      <c r="B1210" s="94"/>
      <c r="C1210" s="58"/>
      <c r="D1210" s="161"/>
    </row>
    <row r="1211" ht="18.75" customHeight="1" spans="1:4">
      <c r="A1211" s="61" t="s">
        <v>978</v>
      </c>
      <c r="B1211" s="94"/>
      <c r="C1211" s="58"/>
      <c r="D1211" s="161"/>
    </row>
    <row r="1212" ht="18.75" customHeight="1" spans="1:4">
      <c r="A1212" s="61" t="s">
        <v>979</v>
      </c>
      <c r="B1212" s="94"/>
      <c r="C1212" s="58"/>
      <c r="D1212" s="161"/>
    </row>
    <row r="1213" ht="18.75" customHeight="1" spans="1:4">
      <c r="A1213" s="61" t="s">
        <v>980</v>
      </c>
      <c r="B1213" s="94"/>
      <c r="C1213" s="58"/>
      <c r="D1213" s="161"/>
    </row>
    <row r="1214" ht="18.75" customHeight="1" spans="1:4">
      <c r="A1214" s="61" t="s">
        <v>981</v>
      </c>
      <c r="B1214" s="94"/>
      <c r="C1214" s="58"/>
      <c r="D1214" s="161"/>
    </row>
    <row r="1215" ht="18.75" customHeight="1" spans="1:4">
      <c r="A1215" s="61" t="s">
        <v>982</v>
      </c>
      <c r="B1215" s="94"/>
      <c r="C1215" s="58"/>
      <c r="D1215" s="161"/>
    </row>
    <row r="1216" ht="18.75" customHeight="1" spans="1:4">
      <c r="A1216" s="61" t="s">
        <v>983</v>
      </c>
      <c r="B1216" s="94"/>
      <c r="C1216" s="58"/>
      <c r="D1216" s="161"/>
    </row>
    <row r="1217" ht="18.75" customHeight="1" spans="1:4">
      <c r="A1217" s="61" t="s">
        <v>984</v>
      </c>
      <c r="B1217" s="94"/>
      <c r="C1217" s="58"/>
      <c r="D1217" s="161"/>
    </row>
    <row r="1218" ht="18.75" customHeight="1" spans="1:4">
      <c r="A1218" s="61" t="s">
        <v>985</v>
      </c>
      <c r="B1218" s="94"/>
      <c r="C1218" s="58"/>
      <c r="D1218" s="161"/>
    </row>
    <row r="1219" ht="18.75" customHeight="1" spans="1:4">
      <c r="A1219" s="61" t="s">
        <v>986</v>
      </c>
      <c r="B1219" s="94"/>
      <c r="C1219" s="58"/>
      <c r="D1219" s="161"/>
    </row>
    <row r="1220" ht="18.75" customHeight="1" spans="1:4">
      <c r="A1220" s="61" t="s">
        <v>987</v>
      </c>
      <c r="B1220" s="94"/>
      <c r="C1220" s="58"/>
      <c r="D1220" s="161"/>
    </row>
    <row r="1221" ht="18.75" customHeight="1" spans="1:4">
      <c r="A1221" s="61" t="s">
        <v>65</v>
      </c>
      <c r="B1221" s="94"/>
      <c r="C1221" s="58"/>
      <c r="D1221" s="161"/>
    </row>
    <row r="1222" ht="18.75" customHeight="1" spans="1:4">
      <c r="A1222" s="61" t="s">
        <v>988</v>
      </c>
      <c r="B1222" s="94">
        <v>81</v>
      </c>
      <c r="C1222" s="58">
        <v>234</v>
      </c>
      <c r="D1222" s="161">
        <v>288.888888888889</v>
      </c>
    </row>
    <row r="1223" ht="18.75" customHeight="1" spans="1:4">
      <c r="A1223" s="61" t="s">
        <v>989</v>
      </c>
      <c r="B1223" s="58"/>
      <c r="C1223" s="58"/>
      <c r="D1223" s="161"/>
    </row>
    <row r="1224" ht="18.75" customHeight="1" spans="1:4">
      <c r="A1224" s="61" t="s">
        <v>990</v>
      </c>
      <c r="B1224" s="94"/>
      <c r="C1224" s="58"/>
      <c r="D1224" s="161"/>
    </row>
    <row r="1225" ht="18.75" customHeight="1" spans="1:4">
      <c r="A1225" s="61" t="s">
        <v>991</v>
      </c>
      <c r="B1225" s="94"/>
      <c r="C1225" s="58"/>
      <c r="D1225" s="161"/>
    </row>
    <row r="1226" ht="18.75" customHeight="1" spans="1:4">
      <c r="A1226" s="61" t="s">
        <v>992</v>
      </c>
      <c r="B1226" s="94"/>
      <c r="C1226" s="58"/>
      <c r="D1226" s="161"/>
    </row>
    <row r="1227" ht="18.75" customHeight="1" spans="1:4">
      <c r="A1227" s="61" t="s">
        <v>993</v>
      </c>
      <c r="B1227" s="94"/>
      <c r="C1227" s="58"/>
      <c r="D1227" s="161"/>
    </row>
    <row r="1228" ht="18.75" customHeight="1" spans="1:4">
      <c r="A1228" s="61" t="s">
        <v>994</v>
      </c>
      <c r="B1228" s="94"/>
      <c r="C1228" s="58"/>
      <c r="D1228" s="161"/>
    </row>
    <row r="1229" ht="18.75" customHeight="1" spans="1:4">
      <c r="A1229" s="61" t="s">
        <v>995</v>
      </c>
      <c r="B1229" s="58">
        <v>100</v>
      </c>
      <c r="C1229" s="58"/>
      <c r="D1229" s="161"/>
    </row>
    <row r="1230" ht="18.75" customHeight="1" spans="1:4">
      <c r="A1230" s="61" t="s">
        <v>996</v>
      </c>
      <c r="B1230" s="94"/>
      <c r="C1230" s="58"/>
      <c r="D1230" s="161"/>
    </row>
    <row r="1231" ht="18.75" customHeight="1" spans="1:4">
      <c r="A1231" s="61" t="s">
        <v>997</v>
      </c>
      <c r="B1231" s="94"/>
      <c r="C1231" s="58"/>
      <c r="D1231" s="161"/>
    </row>
    <row r="1232" ht="18.75" customHeight="1" spans="1:4">
      <c r="A1232" s="61" t="s">
        <v>998</v>
      </c>
      <c r="B1232" s="94"/>
      <c r="C1232" s="58"/>
      <c r="D1232" s="161"/>
    </row>
    <row r="1233" ht="18.75" customHeight="1" spans="1:4">
      <c r="A1233" s="61" t="s">
        <v>999</v>
      </c>
      <c r="B1233" s="94"/>
      <c r="C1233" s="58"/>
      <c r="D1233" s="161"/>
    </row>
    <row r="1234" ht="18.75" customHeight="1" spans="1:4">
      <c r="A1234" s="61" t="s">
        <v>1000</v>
      </c>
      <c r="B1234" s="94">
        <v>100</v>
      </c>
      <c r="C1234" s="58"/>
      <c r="D1234" s="161"/>
    </row>
    <row r="1235" ht="18.75" customHeight="1" spans="1:4">
      <c r="A1235" s="61" t="s">
        <v>1001</v>
      </c>
      <c r="B1235" s="58"/>
      <c r="C1235" s="58"/>
      <c r="D1235" s="161"/>
    </row>
    <row r="1236" ht="18.75" customHeight="1" spans="1:4">
      <c r="A1236" s="61" t="s">
        <v>1002</v>
      </c>
      <c r="B1236" s="94"/>
      <c r="C1236" s="58"/>
      <c r="D1236" s="161"/>
    </row>
    <row r="1237" ht="18.75" customHeight="1" spans="1:4">
      <c r="A1237" s="61" t="s">
        <v>1003</v>
      </c>
      <c r="B1237" s="94"/>
      <c r="C1237" s="58"/>
      <c r="D1237" s="161"/>
    </row>
    <row r="1238" ht="18.75" customHeight="1" spans="1:4">
      <c r="A1238" s="61" t="s">
        <v>1004</v>
      </c>
      <c r="B1238" s="94"/>
      <c r="C1238" s="58"/>
      <c r="D1238" s="161"/>
    </row>
    <row r="1239" ht="18.75" customHeight="1" spans="1:4">
      <c r="A1239" s="61" t="s">
        <v>1005</v>
      </c>
      <c r="B1239" s="94"/>
      <c r="C1239" s="58"/>
      <c r="D1239" s="161"/>
    </row>
    <row r="1240" ht="18.75" customHeight="1" spans="1:4">
      <c r="A1240" s="61" t="s">
        <v>1006</v>
      </c>
      <c r="B1240" s="94"/>
      <c r="C1240" s="58"/>
      <c r="D1240" s="161"/>
    </row>
    <row r="1241" ht="18.75" customHeight="1" spans="1:4">
      <c r="A1241" s="61" t="s">
        <v>1007</v>
      </c>
      <c r="B1241" s="94"/>
      <c r="C1241" s="58"/>
      <c r="D1241" s="161"/>
    </row>
    <row r="1242" ht="18.75" customHeight="1" spans="1:4">
      <c r="A1242" s="61" t="s">
        <v>1008</v>
      </c>
      <c r="B1242" s="94"/>
      <c r="C1242" s="58"/>
      <c r="D1242" s="161"/>
    </row>
    <row r="1243" ht="18.75" customHeight="1" spans="1:4">
      <c r="A1243" s="61" t="s">
        <v>1009</v>
      </c>
      <c r="B1243" s="94"/>
      <c r="C1243" s="58"/>
      <c r="D1243" s="161"/>
    </row>
    <row r="1244" ht="18.75" customHeight="1" spans="1:4">
      <c r="A1244" s="61" t="s">
        <v>1010</v>
      </c>
      <c r="B1244" s="94"/>
      <c r="C1244" s="58"/>
      <c r="D1244" s="161"/>
    </row>
    <row r="1245" ht="18.75" customHeight="1" spans="1:4">
      <c r="A1245" s="61" t="s">
        <v>1011</v>
      </c>
      <c r="B1245" s="94"/>
      <c r="C1245" s="58"/>
      <c r="D1245" s="161"/>
    </row>
    <row r="1246" ht="18.75" customHeight="1" spans="1:4">
      <c r="A1246" s="61" t="s">
        <v>1012</v>
      </c>
      <c r="B1246" s="94"/>
      <c r="C1246" s="58"/>
      <c r="D1246" s="161"/>
    </row>
    <row r="1247" ht="18.75" customHeight="1" spans="1:4">
      <c r="A1247" s="61" t="s">
        <v>1013</v>
      </c>
      <c r="B1247" s="94"/>
      <c r="C1247" s="58"/>
      <c r="D1247" s="161"/>
    </row>
    <row r="1248" ht="18.75" customHeight="1" spans="1:4">
      <c r="A1248" s="61" t="s">
        <v>1014</v>
      </c>
      <c r="B1248" s="58">
        <v>2949</v>
      </c>
      <c r="C1248" s="58">
        <v>3927</v>
      </c>
      <c r="D1248" s="161">
        <v>133.163784333672</v>
      </c>
    </row>
    <row r="1249" ht="18.75" customHeight="1" spans="1:4">
      <c r="A1249" s="61" t="s">
        <v>1015</v>
      </c>
      <c r="B1249" s="58">
        <v>943</v>
      </c>
      <c r="C1249" s="58">
        <v>1711</v>
      </c>
      <c r="D1249" s="161">
        <v>181.442205726405</v>
      </c>
    </row>
    <row r="1250" ht="18.75" customHeight="1" spans="1:4">
      <c r="A1250" s="61" t="s">
        <v>56</v>
      </c>
      <c r="B1250" s="94">
        <v>626</v>
      </c>
      <c r="C1250" s="58">
        <v>1286</v>
      </c>
      <c r="D1250" s="161">
        <v>205.431309904153</v>
      </c>
    </row>
    <row r="1251" ht="18.75" customHeight="1" spans="1:4">
      <c r="A1251" s="61" t="s">
        <v>57</v>
      </c>
      <c r="B1251" s="94"/>
      <c r="C1251" s="58"/>
      <c r="D1251" s="161"/>
    </row>
    <row r="1252" ht="18.75" customHeight="1" spans="1:4">
      <c r="A1252" s="61" t="s">
        <v>58</v>
      </c>
      <c r="B1252" s="94"/>
      <c r="C1252" s="58"/>
      <c r="D1252" s="161"/>
    </row>
    <row r="1253" ht="18.75" customHeight="1" spans="1:4">
      <c r="A1253" s="61" t="s">
        <v>1016</v>
      </c>
      <c r="B1253" s="94"/>
      <c r="C1253" s="58"/>
      <c r="D1253" s="161"/>
    </row>
    <row r="1254" ht="18.75" customHeight="1" spans="1:4">
      <c r="A1254" s="61" t="s">
        <v>1017</v>
      </c>
      <c r="B1254" s="94"/>
      <c r="C1254" s="58"/>
      <c r="D1254" s="161"/>
    </row>
    <row r="1255" ht="18.75" customHeight="1" spans="1:4">
      <c r="A1255" s="61" t="s">
        <v>1018</v>
      </c>
      <c r="B1255" s="94"/>
      <c r="C1255" s="58"/>
      <c r="D1255" s="161"/>
    </row>
    <row r="1256" ht="18.75" customHeight="1" spans="1:4">
      <c r="A1256" s="61" t="s">
        <v>1019</v>
      </c>
      <c r="B1256" s="94"/>
      <c r="C1256" s="58"/>
      <c r="D1256" s="161"/>
    </row>
    <row r="1257" ht="18.75" customHeight="1" spans="1:4">
      <c r="A1257" s="61" t="s">
        <v>1020</v>
      </c>
      <c r="B1257" s="94"/>
      <c r="C1257" s="58"/>
      <c r="D1257" s="161"/>
    </row>
    <row r="1258" ht="18.75" customHeight="1" spans="1:4">
      <c r="A1258" s="61" t="s">
        <v>65</v>
      </c>
      <c r="B1258" s="94">
        <v>117</v>
      </c>
      <c r="C1258" s="58">
        <v>374</v>
      </c>
      <c r="D1258" s="161">
        <v>319.65811965812</v>
      </c>
    </row>
    <row r="1259" ht="18.75" customHeight="1" spans="1:4">
      <c r="A1259" s="61" t="s">
        <v>1021</v>
      </c>
      <c r="B1259" s="94">
        <v>200</v>
      </c>
      <c r="C1259" s="58">
        <v>51</v>
      </c>
      <c r="D1259" s="161">
        <v>25.5</v>
      </c>
    </row>
    <row r="1260" ht="18.75" customHeight="1" spans="1:4">
      <c r="A1260" s="61" t="s">
        <v>1022</v>
      </c>
      <c r="B1260" s="58">
        <v>1100</v>
      </c>
      <c r="C1260" s="58">
        <v>855</v>
      </c>
      <c r="D1260" s="161">
        <v>77.7272727272727</v>
      </c>
    </row>
    <row r="1261" ht="18.75" customHeight="1" spans="1:4">
      <c r="A1261" s="61" t="s">
        <v>56</v>
      </c>
      <c r="B1261" s="94"/>
      <c r="C1261" s="58"/>
      <c r="D1261" s="161"/>
    </row>
    <row r="1262" ht="18.75" customHeight="1" spans="1:4">
      <c r="A1262" s="61" t="s">
        <v>57</v>
      </c>
      <c r="B1262" s="94"/>
      <c r="C1262" s="58"/>
      <c r="D1262" s="161"/>
    </row>
    <row r="1263" ht="18.75" customHeight="1" spans="1:4">
      <c r="A1263" s="61" t="s">
        <v>58</v>
      </c>
      <c r="B1263" s="94"/>
      <c r="C1263" s="58"/>
      <c r="D1263" s="161"/>
    </row>
    <row r="1264" ht="18.75" customHeight="1" spans="1:4">
      <c r="A1264" s="61" t="s">
        <v>1023</v>
      </c>
      <c r="B1264" s="94"/>
      <c r="C1264" s="58"/>
      <c r="D1264" s="161"/>
    </row>
    <row r="1265" ht="18.75" customHeight="1" spans="1:4">
      <c r="A1265" s="57" t="s">
        <v>65</v>
      </c>
      <c r="B1265" s="94"/>
      <c r="C1265" s="58"/>
      <c r="D1265" s="161"/>
    </row>
    <row r="1266" ht="18.75" customHeight="1" spans="1:4">
      <c r="A1266" s="61" t="s">
        <v>1024</v>
      </c>
      <c r="B1266" s="94">
        <v>1100</v>
      </c>
      <c r="C1266" s="58">
        <v>855</v>
      </c>
      <c r="D1266" s="161">
        <v>77.7272727272727</v>
      </c>
    </row>
    <row r="1267" ht="18.75" customHeight="1" spans="1:4">
      <c r="A1267" s="61" t="s">
        <v>1025</v>
      </c>
      <c r="B1267" s="58">
        <v>785</v>
      </c>
      <c r="C1267" s="58">
        <v>458</v>
      </c>
      <c r="D1267" s="161">
        <v>58.343949044586</v>
      </c>
    </row>
    <row r="1268" ht="18.75" customHeight="1" spans="1:4">
      <c r="A1268" s="61" t="s">
        <v>56</v>
      </c>
      <c r="B1268" s="94">
        <v>586</v>
      </c>
      <c r="C1268" s="58">
        <v>207</v>
      </c>
      <c r="D1268" s="161">
        <v>35.3242320819113</v>
      </c>
    </row>
    <row r="1269" ht="18.75" customHeight="1" spans="1:4">
      <c r="A1269" s="61" t="s">
        <v>57</v>
      </c>
      <c r="B1269" s="94"/>
      <c r="C1269" s="58"/>
      <c r="D1269" s="161"/>
    </row>
    <row r="1270" ht="18.75" customHeight="1" spans="1:4">
      <c r="A1270" s="61" t="s">
        <v>58</v>
      </c>
      <c r="B1270" s="94"/>
      <c r="C1270" s="58"/>
      <c r="D1270" s="161"/>
    </row>
    <row r="1271" ht="18.75" customHeight="1" spans="1:4">
      <c r="A1271" s="61" t="s">
        <v>1026</v>
      </c>
      <c r="B1271" s="94"/>
      <c r="C1271" s="58"/>
      <c r="D1271" s="161"/>
    </row>
    <row r="1272" ht="18.75" customHeight="1" spans="1:4">
      <c r="A1272" s="61" t="s">
        <v>1027</v>
      </c>
      <c r="B1272" s="94"/>
      <c r="C1272" s="58"/>
      <c r="D1272" s="161"/>
    </row>
    <row r="1273" ht="18.75" customHeight="1" spans="1:4">
      <c r="A1273" s="61" t="s">
        <v>65</v>
      </c>
      <c r="B1273" s="94">
        <v>199</v>
      </c>
      <c r="C1273" s="58">
        <v>251</v>
      </c>
      <c r="D1273" s="161">
        <v>126.130653266332</v>
      </c>
    </row>
    <row r="1274" ht="18.75" customHeight="1" spans="1:4">
      <c r="A1274" s="61" t="s">
        <v>1028</v>
      </c>
      <c r="B1274" s="94"/>
      <c r="C1274" s="58"/>
      <c r="D1274" s="161"/>
    </row>
    <row r="1275" ht="18.75" customHeight="1" spans="1:4">
      <c r="A1275" s="61" t="s">
        <v>1029</v>
      </c>
      <c r="B1275" s="58">
        <v>121</v>
      </c>
      <c r="C1275" s="58">
        <v>110</v>
      </c>
      <c r="D1275" s="161">
        <v>90.9090909090909</v>
      </c>
    </row>
    <row r="1276" ht="18.75" customHeight="1" spans="1:4">
      <c r="A1276" s="61" t="s">
        <v>56</v>
      </c>
      <c r="B1276" s="94">
        <v>48</v>
      </c>
      <c r="C1276" s="58">
        <v>2</v>
      </c>
      <c r="D1276" s="161">
        <v>4.16666666666667</v>
      </c>
    </row>
    <row r="1277" ht="18.75" customHeight="1" spans="1:4">
      <c r="A1277" s="61" t="s">
        <v>57</v>
      </c>
      <c r="B1277" s="94"/>
      <c r="C1277" s="58"/>
      <c r="D1277" s="161"/>
    </row>
    <row r="1278" ht="18.75" customHeight="1" spans="1:4">
      <c r="A1278" s="61" t="s">
        <v>58</v>
      </c>
      <c r="B1278" s="94"/>
      <c r="C1278" s="58"/>
      <c r="D1278" s="161"/>
    </row>
    <row r="1279" ht="18.75" customHeight="1" spans="1:4">
      <c r="A1279" s="61" t="s">
        <v>1030</v>
      </c>
      <c r="B1279" s="94"/>
      <c r="C1279" s="58"/>
      <c r="D1279" s="161"/>
    </row>
    <row r="1280" ht="18.75" customHeight="1" spans="1:4">
      <c r="A1280" s="61" t="s">
        <v>1031</v>
      </c>
      <c r="B1280" s="94"/>
      <c r="C1280" s="58"/>
      <c r="D1280" s="161"/>
    </row>
    <row r="1281" ht="18.75" customHeight="1" spans="1:4">
      <c r="A1281" s="61" t="s">
        <v>1032</v>
      </c>
      <c r="B1281" s="94"/>
      <c r="C1281" s="58"/>
      <c r="D1281" s="161"/>
    </row>
    <row r="1282" ht="18.75" customHeight="1" spans="1:4">
      <c r="A1282" s="61" t="s">
        <v>1033</v>
      </c>
      <c r="B1282" s="94"/>
      <c r="C1282" s="58"/>
      <c r="D1282" s="161"/>
    </row>
    <row r="1283" ht="18.75" customHeight="1" spans="1:4">
      <c r="A1283" s="61" t="s">
        <v>1034</v>
      </c>
      <c r="B1283" s="94"/>
      <c r="C1283" s="58"/>
      <c r="D1283" s="161"/>
    </row>
    <row r="1284" ht="18.75" customHeight="1" spans="1:4">
      <c r="A1284" s="61" t="s">
        <v>1035</v>
      </c>
      <c r="B1284" s="94"/>
      <c r="C1284" s="58"/>
      <c r="D1284" s="161"/>
    </row>
    <row r="1285" ht="18.75" customHeight="1" spans="1:4">
      <c r="A1285" s="61" t="s">
        <v>1036</v>
      </c>
      <c r="B1285" s="94"/>
      <c r="C1285" s="58"/>
      <c r="D1285" s="161"/>
    </row>
    <row r="1286" ht="18.75" customHeight="1" spans="1:4">
      <c r="A1286" s="61" t="s">
        <v>1037</v>
      </c>
      <c r="B1286" s="94">
        <v>73</v>
      </c>
      <c r="C1286" s="58">
        <v>108</v>
      </c>
      <c r="D1286" s="161">
        <v>147.945205479452</v>
      </c>
    </row>
    <row r="1287" ht="18.75" customHeight="1" spans="1:4">
      <c r="A1287" s="61" t="s">
        <v>1038</v>
      </c>
      <c r="B1287" s="94"/>
      <c r="C1287" s="58"/>
      <c r="D1287" s="161"/>
    </row>
    <row r="1288" ht="18.75" customHeight="1" spans="1:4">
      <c r="A1288" s="61" t="s">
        <v>1039</v>
      </c>
      <c r="B1288" s="58"/>
      <c r="C1288" s="58"/>
      <c r="D1288" s="161"/>
    </row>
    <row r="1289" ht="18.75" customHeight="1" spans="1:4">
      <c r="A1289" s="61" t="s">
        <v>1040</v>
      </c>
      <c r="B1289" s="94"/>
      <c r="C1289" s="58"/>
      <c r="D1289" s="161"/>
    </row>
    <row r="1290" ht="18.75" customHeight="1" spans="1:4">
      <c r="A1290" s="61" t="s">
        <v>1041</v>
      </c>
      <c r="B1290" s="94"/>
      <c r="C1290" s="58"/>
      <c r="D1290" s="161"/>
    </row>
    <row r="1291" ht="18.75" customHeight="1" spans="1:4">
      <c r="A1291" s="61" t="s">
        <v>1042</v>
      </c>
      <c r="B1291" s="94"/>
      <c r="C1291" s="58"/>
      <c r="D1291" s="161"/>
    </row>
    <row r="1292" ht="18.75" customHeight="1" spans="1:4">
      <c r="A1292" s="61" t="s">
        <v>1043</v>
      </c>
      <c r="B1292" s="58"/>
      <c r="C1292" s="58">
        <v>793</v>
      </c>
      <c r="D1292" s="161"/>
    </row>
    <row r="1293" ht="18.75" customHeight="1" spans="1:4">
      <c r="A1293" s="61" t="s">
        <v>1044</v>
      </c>
      <c r="B1293" s="94"/>
      <c r="C1293" s="58">
        <v>793</v>
      </c>
      <c r="D1293" s="161"/>
    </row>
    <row r="1294" ht="18.75" customHeight="1" spans="1:4">
      <c r="A1294" s="61" t="s">
        <v>1045</v>
      </c>
      <c r="B1294" s="94"/>
      <c r="C1294" s="58"/>
      <c r="D1294" s="161"/>
    </row>
    <row r="1295" ht="18.75" customHeight="1" spans="1:4">
      <c r="A1295" s="61" t="s">
        <v>1046</v>
      </c>
      <c r="B1295" s="94"/>
      <c r="C1295" s="58"/>
      <c r="D1295" s="161"/>
    </row>
    <row r="1296" ht="18.75" customHeight="1" spans="1:4">
      <c r="A1296" s="61" t="s">
        <v>1047</v>
      </c>
      <c r="B1296" s="58"/>
      <c r="C1296" s="58"/>
      <c r="D1296" s="161"/>
    </row>
    <row r="1297" ht="18.75" customHeight="1" spans="1:4">
      <c r="A1297" s="61" t="s">
        <v>1048</v>
      </c>
      <c r="B1297" s="94"/>
      <c r="C1297" s="58"/>
      <c r="D1297" s="161"/>
    </row>
    <row r="1298" ht="18.75" customHeight="1" spans="1:4">
      <c r="A1298" s="61" t="s">
        <v>1049</v>
      </c>
      <c r="B1298" s="94"/>
      <c r="C1298" s="58"/>
      <c r="D1298" s="161"/>
    </row>
    <row r="1299" ht="18.75" customHeight="1" spans="1:4">
      <c r="A1299" s="61" t="s">
        <v>1050</v>
      </c>
      <c r="B1299" s="58">
        <v>35782</v>
      </c>
      <c r="C1299" s="58">
        <v>28709</v>
      </c>
      <c r="D1299" s="161">
        <v>80.2330780839528</v>
      </c>
    </row>
    <row r="1300" ht="18.75" customHeight="1" spans="1:4">
      <c r="A1300" s="61" t="s">
        <v>1051</v>
      </c>
      <c r="B1300" s="58"/>
      <c r="C1300" s="58"/>
      <c r="D1300" s="161"/>
    </row>
    <row r="1301" ht="18.75" customHeight="1" spans="1:4">
      <c r="A1301" s="61" t="s">
        <v>1052</v>
      </c>
      <c r="B1301" s="94"/>
      <c r="C1301" s="58"/>
      <c r="D1301" s="161"/>
    </row>
    <row r="1302" ht="18.75" customHeight="1" spans="1:4">
      <c r="A1302" s="61" t="s">
        <v>915</v>
      </c>
      <c r="B1302" s="58">
        <v>35782</v>
      </c>
      <c r="C1302" s="58">
        <v>28709</v>
      </c>
      <c r="D1302" s="161">
        <v>80.2330780839528</v>
      </c>
    </row>
    <row r="1303" ht="18.75" customHeight="1" spans="1:4">
      <c r="A1303" s="61" t="s">
        <v>209</v>
      </c>
      <c r="B1303" s="94">
        <v>35782</v>
      </c>
      <c r="C1303" s="58">
        <v>28709</v>
      </c>
      <c r="D1303" s="161">
        <v>80.2330780839528</v>
      </c>
    </row>
    <row r="1304" ht="18.75" customHeight="1" spans="1:4">
      <c r="A1304" s="61" t="s">
        <v>1053</v>
      </c>
      <c r="B1304" s="58">
        <v>592</v>
      </c>
      <c r="C1304" s="58">
        <v>1000</v>
      </c>
      <c r="D1304" s="161">
        <v>168.918918918919</v>
      </c>
    </row>
    <row r="1305" ht="18.75" customHeight="1" spans="1:4">
      <c r="A1305" s="61" t="s">
        <v>1054</v>
      </c>
      <c r="B1305" s="58">
        <v>592</v>
      </c>
      <c r="C1305" s="58">
        <v>1000</v>
      </c>
      <c r="D1305" s="161">
        <v>168.918918918919</v>
      </c>
    </row>
    <row r="1306" ht="18.75" customHeight="1" spans="1:4">
      <c r="A1306" s="61" t="s">
        <v>1055</v>
      </c>
      <c r="B1306" s="94">
        <v>592</v>
      </c>
      <c r="C1306" s="58">
        <v>1000</v>
      </c>
      <c r="D1306" s="161">
        <v>168.918918918919</v>
      </c>
    </row>
    <row r="1307" ht="18.75" customHeight="1" spans="1:4">
      <c r="A1307" s="61" t="s">
        <v>1056</v>
      </c>
      <c r="B1307" s="94"/>
      <c r="C1307" s="58"/>
      <c r="D1307" s="161"/>
    </row>
    <row r="1308" ht="18.75" customHeight="1" spans="1:4">
      <c r="A1308" s="61" t="s">
        <v>1057</v>
      </c>
      <c r="B1308" s="94"/>
      <c r="C1308" s="58"/>
      <c r="D1308" s="161"/>
    </row>
    <row r="1309" ht="18.75" customHeight="1" spans="1:4">
      <c r="A1309" s="61" t="s">
        <v>1058</v>
      </c>
      <c r="B1309" s="94"/>
      <c r="C1309" s="58"/>
      <c r="D1309" s="161"/>
    </row>
    <row r="1310" ht="18.75" customHeight="1" spans="1:4">
      <c r="A1310" s="61" t="s">
        <v>1059</v>
      </c>
      <c r="B1310" s="58">
        <v>1</v>
      </c>
      <c r="C1310" s="58">
        <v>38</v>
      </c>
      <c r="D1310" s="161">
        <v>3800</v>
      </c>
    </row>
    <row r="1311" ht="18.75" customHeight="1" spans="1:4">
      <c r="A1311" s="61" t="s">
        <v>1060</v>
      </c>
      <c r="B1311" s="94">
        <v>1</v>
      </c>
      <c r="C1311" s="58">
        <v>38</v>
      </c>
      <c r="D1311" s="161">
        <v>3800</v>
      </c>
    </row>
    <row r="1312" ht="18.75" customHeight="1" spans="1:4">
      <c r="A1312" s="61"/>
      <c r="B1312" s="58"/>
      <c r="C1312" s="58"/>
      <c r="D1312" s="105"/>
    </row>
    <row r="1313" ht="18.75" customHeight="1" spans="1:4">
      <c r="A1313" s="61"/>
      <c r="B1313" s="58"/>
      <c r="C1313" s="58"/>
      <c r="D1313" s="105"/>
    </row>
    <row r="1314" ht="18.75" customHeight="1" spans="1:4">
      <c r="A1314" s="106" t="s">
        <v>1061</v>
      </c>
      <c r="B1314" s="58">
        <v>334250</v>
      </c>
      <c r="C1314" s="58">
        <v>415875</v>
      </c>
      <c r="D1314" s="161">
        <v>124.420344053852</v>
      </c>
    </row>
  </sheetData>
  <mergeCells count="1">
    <mergeCell ref="A2:D2"/>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1315"/>
  <sheetViews>
    <sheetView zoomScale="110" zoomScaleNormal="110" workbookViewId="0">
      <selection activeCell="A1" sqref="A1:E1"/>
    </sheetView>
  </sheetViews>
  <sheetFormatPr defaultColWidth="13.7545454545455" defaultRowHeight="24" customHeight="1" outlineLevelCol="7"/>
  <cols>
    <col min="1" max="1" width="11.5" customWidth="1"/>
    <col min="2" max="2" width="34.6272727272727" customWidth="1"/>
    <col min="3" max="3" width="16.5" style="64" customWidth="1"/>
    <col min="4" max="4" width="15" style="151" customWidth="1"/>
    <col min="5" max="5" width="16.2454545454545" style="135" customWidth="1"/>
  </cols>
  <sheetData>
    <row r="1" ht="18.75" customHeight="1" spans="1:5">
      <c r="A1" s="136" t="s">
        <v>1062</v>
      </c>
      <c r="B1" s="137"/>
      <c r="C1" s="97"/>
      <c r="D1" s="152"/>
      <c r="E1" s="139"/>
    </row>
    <row r="2" ht="18.75" customHeight="1" spans="1:5">
      <c r="A2" s="90" t="s">
        <v>1063</v>
      </c>
      <c r="B2" s="90"/>
      <c r="C2" s="91"/>
      <c r="D2" s="153"/>
      <c r="E2" s="141"/>
    </row>
    <row r="3" ht="18.75" customHeight="1" spans="1:5">
      <c r="A3" s="92" t="s">
        <v>21</v>
      </c>
      <c r="B3" s="92"/>
      <c r="C3" s="54"/>
      <c r="D3" s="154"/>
      <c r="E3" s="144"/>
    </row>
    <row r="4" s="69" customFormat="1" ht="18.75" customHeight="1" spans="1:5">
      <c r="A4" s="155" t="s">
        <v>22</v>
      </c>
      <c r="B4" s="155"/>
      <c r="C4" s="156" t="s">
        <v>23</v>
      </c>
      <c r="D4" s="157" t="s">
        <v>24</v>
      </c>
      <c r="E4" s="158"/>
    </row>
    <row r="5" s="69" customFormat="1" ht="18.75" customHeight="1" spans="1:5">
      <c r="A5" s="155" t="s">
        <v>1064</v>
      </c>
      <c r="B5" s="155" t="s">
        <v>1065</v>
      </c>
      <c r="C5" s="156"/>
      <c r="D5" s="157" t="s">
        <v>1066</v>
      </c>
      <c r="E5" s="158" t="s">
        <v>1067</v>
      </c>
    </row>
    <row r="6" ht="18.75" customHeight="1" spans="1:5">
      <c r="A6" s="61">
        <v>201</v>
      </c>
      <c r="B6" s="61" t="s">
        <v>54</v>
      </c>
      <c r="C6" s="58">
        <v>41966</v>
      </c>
      <c r="D6" s="159">
        <f>62564-7603.89</f>
        <v>54960.11</v>
      </c>
      <c r="E6" s="148">
        <f>D6/C6</f>
        <v>1.30963422770814</v>
      </c>
    </row>
    <row r="7" ht="18.75" customHeight="1" spans="1:5">
      <c r="A7" s="61">
        <v>20101</v>
      </c>
      <c r="B7" s="61" t="s">
        <v>55</v>
      </c>
      <c r="C7" s="58">
        <v>1075</v>
      </c>
      <c r="D7" s="159">
        <v>1160</v>
      </c>
      <c r="E7" s="148">
        <f>D7/C7</f>
        <v>1.07906976744186</v>
      </c>
    </row>
    <row r="8" ht="18.75" customHeight="1" spans="1:5">
      <c r="A8" s="61">
        <v>2010101</v>
      </c>
      <c r="B8" s="61" t="s">
        <v>56</v>
      </c>
      <c r="C8" s="94">
        <v>951</v>
      </c>
      <c r="D8" s="159">
        <v>884</v>
      </c>
      <c r="E8" s="148">
        <f>D8/C8</f>
        <v>0.929547844374343</v>
      </c>
    </row>
    <row r="9" ht="18.75" customHeight="1" spans="1:5">
      <c r="A9" s="61">
        <v>2010102</v>
      </c>
      <c r="B9" s="61" t="s">
        <v>57</v>
      </c>
      <c r="C9" s="94"/>
      <c r="D9" s="159">
        <v>4</v>
      </c>
      <c r="E9" s="148"/>
    </row>
    <row r="10" ht="18.75" customHeight="1" spans="1:5">
      <c r="A10" s="61">
        <v>2010103</v>
      </c>
      <c r="B10" s="61" t="s">
        <v>58</v>
      </c>
      <c r="C10" s="94"/>
      <c r="D10" s="159"/>
      <c r="E10" s="148"/>
    </row>
    <row r="11" ht="18.75" customHeight="1" spans="1:5">
      <c r="A11" s="61">
        <v>2010104</v>
      </c>
      <c r="B11" s="61" t="s">
        <v>59</v>
      </c>
      <c r="C11" s="94">
        <v>70</v>
      </c>
      <c r="D11" s="159">
        <v>117</v>
      </c>
      <c r="E11" s="148">
        <f>D11/C11</f>
        <v>1.67142857142857</v>
      </c>
    </row>
    <row r="12" ht="18.75" customHeight="1" spans="1:5">
      <c r="A12" s="61">
        <v>2010105</v>
      </c>
      <c r="B12" s="61" t="s">
        <v>60</v>
      </c>
      <c r="C12" s="94"/>
      <c r="D12" s="159"/>
      <c r="E12" s="148"/>
    </row>
    <row r="13" ht="18.75" customHeight="1" spans="1:5">
      <c r="A13" s="61">
        <v>2010106</v>
      </c>
      <c r="B13" s="61" t="s">
        <v>61</v>
      </c>
      <c r="C13" s="94"/>
      <c r="D13" s="159"/>
      <c r="E13" s="148"/>
    </row>
    <row r="14" ht="18.75" customHeight="1" spans="1:5">
      <c r="A14" s="61">
        <v>2010107</v>
      </c>
      <c r="B14" s="61" t="s">
        <v>62</v>
      </c>
      <c r="C14" s="94"/>
      <c r="D14" s="159"/>
      <c r="E14" s="148"/>
    </row>
    <row r="15" ht="18.75" customHeight="1" spans="1:5">
      <c r="A15" s="61">
        <v>2010108</v>
      </c>
      <c r="B15" s="61" t="s">
        <v>63</v>
      </c>
      <c r="C15" s="94">
        <v>39</v>
      </c>
      <c r="D15" s="159">
        <v>154</v>
      </c>
      <c r="E15" s="148">
        <f>D15/C15</f>
        <v>3.94871794871795</v>
      </c>
    </row>
    <row r="16" ht="18.75" customHeight="1" spans="1:5">
      <c r="A16" s="61">
        <v>2010109</v>
      </c>
      <c r="B16" s="61" t="s">
        <v>64</v>
      </c>
      <c r="C16" s="94"/>
      <c r="D16" s="159"/>
      <c r="E16" s="148"/>
    </row>
    <row r="17" ht="18.75" customHeight="1" spans="1:5">
      <c r="A17" s="61">
        <v>2010150</v>
      </c>
      <c r="B17" s="61" t="s">
        <v>65</v>
      </c>
      <c r="C17" s="94"/>
      <c r="D17" s="159">
        <v>1</v>
      </c>
      <c r="E17" s="148"/>
    </row>
    <row r="18" ht="18.75" customHeight="1" spans="1:5">
      <c r="A18" s="61">
        <v>2010199</v>
      </c>
      <c r="B18" s="61" t="s">
        <v>66</v>
      </c>
      <c r="C18" s="94">
        <v>15</v>
      </c>
      <c r="D18" s="159"/>
      <c r="E18" s="148"/>
    </row>
    <row r="19" ht="18.75" customHeight="1" spans="1:5">
      <c r="A19" s="61">
        <v>20102</v>
      </c>
      <c r="B19" s="61" t="s">
        <v>67</v>
      </c>
      <c r="C19" s="58">
        <v>456</v>
      </c>
      <c r="D19" s="159">
        <v>639</v>
      </c>
      <c r="E19" s="148">
        <f>D19/C19</f>
        <v>1.40131578947368</v>
      </c>
    </row>
    <row r="20" ht="18.75" customHeight="1" spans="1:5">
      <c r="A20" s="61">
        <v>2010201</v>
      </c>
      <c r="B20" s="61" t="s">
        <v>56</v>
      </c>
      <c r="C20" s="94">
        <v>456</v>
      </c>
      <c r="D20" s="159">
        <v>639</v>
      </c>
      <c r="E20" s="148">
        <f>D20/C20</f>
        <v>1.40131578947368</v>
      </c>
    </row>
    <row r="21" ht="18.75" customHeight="1" spans="1:5">
      <c r="A21" s="61">
        <v>2010202</v>
      </c>
      <c r="B21" s="61" t="s">
        <v>57</v>
      </c>
      <c r="C21" s="94"/>
      <c r="D21" s="159"/>
      <c r="E21" s="148"/>
    </row>
    <row r="22" ht="18.75" customHeight="1" spans="1:5">
      <c r="A22" s="61">
        <v>2010203</v>
      </c>
      <c r="B22" s="61" t="s">
        <v>58</v>
      </c>
      <c r="C22" s="94"/>
      <c r="D22" s="159"/>
      <c r="E22" s="148"/>
    </row>
    <row r="23" ht="18.75" customHeight="1" spans="1:5">
      <c r="A23" s="61">
        <v>2010204</v>
      </c>
      <c r="B23" s="61" t="s">
        <v>68</v>
      </c>
      <c r="C23" s="94"/>
      <c r="D23" s="159"/>
      <c r="E23" s="148"/>
    </row>
    <row r="24" ht="18.75" customHeight="1" spans="1:5">
      <c r="A24" s="61">
        <v>2010205</v>
      </c>
      <c r="B24" s="61" t="s">
        <v>69</v>
      </c>
      <c r="C24" s="94"/>
      <c r="D24" s="159"/>
      <c r="E24" s="148"/>
    </row>
    <row r="25" ht="18.75" customHeight="1" spans="1:5">
      <c r="A25" s="61">
        <v>2010206</v>
      </c>
      <c r="B25" s="61" t="s">
        <v>70</v>
      </c>
      <c r="C25" s="94"/>
      <c r="D25" s="159"/>
      <c r="E25" s="148"/>
    </row>
    <row r="26" ht="18.75" customHeight="1" spans="1:5">
      <c r="A26" s="61">
        <v>2010250</v>
      </c>
      <c r="B26" s="61" t="s">
        <v>65</v>
      </c>
      <c r="C26" s="94"/>
      <c r="D26" s="159"/>
      <c r="E26" s="148"/>
    </row>
    <row r="27" ht="18.75" customHeight="1" spans="1:5">
      <c r="A27" s="61">
        <v>2010299</v>
      </c>
      <c r="B27" s="61" t="s">
        <v>71</v>
      </c>
      <c r="C27" s="94"/>
      <c r="D27" s="159"/>
      <c r="E27" s="148"/>
    </row>
    <row r="28" ht="18.75" customHeight="1" spans="1:5">
      <c r="A28" s="61">
        <v>20103</v>
      </c>
      <c r="B28" s="61" t="s">
        <v>72</v>
      </c>
      <c r="C28" s="58">
        <v>16869</v>
      </c>
      <c r="D28" s="159">
        <f>30546-7571.89</f>
        <v>22974.11</v>
      </c>
      <c r="E28" s="148">
        <f>D28/C28</f>
        <v>1.36191297646571</v>
      </c>
    </row>
    <row r="29" ht="18.75" customHeight="1" spans="1:5">
      <c r="A29" s="61">
        <v>2010301</v>
      </c>
      <c r="B29" s="61" t="s">
        <v>56</v>
      </c>
      <c r="C29" s="94">
        <v>10121</v>
      </c>
      <c r="D29" s="159">
        <f>19823-7571.89</f>
        <v>12251.11</v>
      </c>
      <c r="E29" s="148">
        <f>D29/C29</f>
        <v>1.21046438099002</v>
      </c>
    </row>
    <row r="30" ht="18.75" customHeight="1" spans="1:5">
      <c r="A30" s="61">
        <v>2010302</v>
      </c>
      <c r="B30" s="61" t="s">
        <v>57</v>
      </c>
      <c r="C30" s="94">
        <v>1</v>
      </c>
      <c r="D30" s="159" t="s">
        <v>1068</v>
      </c>
      <c r="E30" s="148"/>
    </row>
    <row r="31" ht="18.75" customHeight="1" spans="1:5">
      <c r="A31" s="61">
        <v>2010303</v>
      </c>
      <c r="B31" s="61" t="s">
        <v>58</v>
      </c>
      <c r="C31" s="94">
        <v>3385</v>
      </c>
      <c r="D31" s="159">
        <v>6144</v>
      </c>
      <c r="E31" s="148">
        <f>D31/C31</f>
        <v>1.81506646971935</v>
      </c>
    </row>
    <row r="32" ht="18.75" customHeight="1" spans="1:5">
      <c r="A32" s="61">
        <v>2010304</v>
      </c>
      <c r="B32" s="61" t="s">
        <v>73</v>
      </c>
      <c r="C32" s="94"/>
      <c r="D32" s="159"/>
      <c r="E32" s="148"/>
    </row>
    <row r="33" ht="18.75" customHeight="1" spans="1:5">
      <c r="A33" s="61">
        <v>2010305</v>
      </c>
      <c r="B33" s="61" t="s">
        <v>74</v>
      </c>
      <c r="C33" s="94"/>
      <c r="D33" s="159"/>
      <c r="E33" s="148"/>
    </row>
    <row r="34" ht="18.75" customHeight="1" spans="1:5">
      <c r="A34" s="61">
        <v>2010306</v>
      </c>
      <c r="B34" s="61" t="s">
        <v>75</v>
      </c>
      <c r="C34" s="94">
        <v>817</v>
      </c>
      <c r="D34" s="159">
        <v>1337</v>
      </c>
      <c r="E34" s="148">
        <f>D34/C34</f>
        <v>1.63647490820073</v>
      </c>
    </row>
    <row r="35" ht="18.75" customHeight="1" spans="1:5">
      <c r="A35" s="61">
        <v>2010308</v>
      </c>
      <c r="B35" s="61" t="s">
        <v>76</v>
      </c>
      <c r="C35" s="94">
        <v>1323</v>
      </c>
      <c r="D35" s="159">
        <v>1666</v>
      </c>
      <c r="E35" s="148">
        <f>D35/C35</f>
        <v>1.25925925925926</v>
      </c>
    </row>
    <row r="36" ht="18.75" customHeight="1" spans="1:5">
      <c r="A36" s="61">
        <v>2010309</v>
      </c>
      <c r="B36" s="61" t="s">
        <v>77</v>
      </c>
      <c r="C36" s="94"/>
      <c r="D36" s="159"/>
      <c r="E36" s="148"/>
    </row>
    <row r="37" ht="18.75" customHeight="1" spans="1:5">
      <c r="A37" s="61">
        <v>2010350</v>
      </c>
      <c r="B37" s="61" t="s">
        <v>65</v>
      </c>
      <c r="C37" s="94">
        <v>1222</v>
      </c>
      <c r="D37" s="159">
        <v>1576</v>
      </c>
      <c r="E37" s="148">
        <f>D37/C37</f>
        <v>1.28968903436989</v>
      </c>
    </row>
    <row r="38" ht="18.75" customHeight="1" spans="1:5">
      <c r="A38" s="61">
        <v>2010399</v>
      </c>
      <c r="B38" s="61" t="s">
        <v>78</v>
      </c>
      <c r="C38" s="94"/>
      <c r="D38" s="159"/>
      <c r="E38" s="148"/>
    </row>
    <row r="39" ht="18.75" customHeight="1" spans="1:5">
      <c r="A39" s="61">
        <v>20104</v>
      </c>
      <c r="B39" s="61" t="s">
        <v>79</v>
      </c>
      <c r="C39" s="58">
        <v>1083</v>
      </c>
      <c r="D39" s="159">
        <v>775</v>
      </c>
      <c r="E39" s="148">
        <f>D39/C39</f>
        <v>0.715604801477378</v>
      </c>
    </row>
    <row r="40" ht="18.75" customHeight="1" spans="1:5">
      <c r="A40" s="61">
        <v>2010401</v>
      </c>
      <c r="B40" s="61" t="s">
        <v>56</v>
      </c>
      <c r="C40" s="94">
        <v>400</v>
      </c>
      <c r="D40" s="159">
        <v>347</v>
      </c>
      <c r="E40" s="148">
        <f>D40/C40</f>
        <v>0.8675</v>
      </c>
    </row>
    <row r="41" ht="18.75" customHeight="1" spans="1:5">
      <c r="A41" s="61">
        <v>2010402</v>
      </c>
      <c r="B41" s="61" t="s">
        <v>57</v>
      </c>
      <c r="C41" s="94"/>
      <c r="D41" s="159"/>
      <c r="E41" s="148"/>
    </row>
    <row r="42" ht="18.75" customHeight="1" spans="1:5">
      <c r="A42" s="61">
        <v>2010403</v>
      </c>
      <c r="B42" s="61" t="s">
        <v>58</v>
      </c>
      <c r="C42" s="94"/>
      <c r="D42" s="159"/>
      <c r="E42" s="148"/>
    </row>
    <row r="43" ht="18.75" customHeight="1" spans="1:5">
      <c r="A43" s="61">
        <v>2010404</v>
      </c>
      <c r="B43" s="61" t="s">
        <v>80</v>
      </c>
      <c r="C43" s="94"/>
      <c r="D43" s="159"/>
      <c r="E43" s="148"/>
    </row>
    <row r="44" ht="18.75" customHeight="1" spans="1:5">
      <c r="A44" s="61">
        <v>2010405</v>
      </c>
      <c r="B44" s="61" t="s">
        <v>81</v>
      </c>
      <c r="C44" s="94"/>
      <c r="D44" s="159"/>
      <c r="E44" s="148"/>
    </row>
    <row r="45" ht="18.75" customHeight="1" spans="1:5">
      <c r="A45" s="61">
        <v>2010406</v>
      </c>
      <c r="B45" s="61" t="s">
        <v>82</v>
      </c>
      <c r="C45" s="94"/>
      <c r="D45" s="159"/>
      <c r="E45" s="148"/>
    </row>
    <row r="46" ht="18.75" customHeight="1" spans="1:5">
      <c r="A46" s="61">
        <v>2010407</v>
      </c>
      <c r="B46" s="61" t="s">
        <v>83</v>
      </c>
      <c r="C46" s="94"/>
      <c r="D46" s="159"/>
      <c r="E46" s="148"/>
    </row>
    <row r="47" ht="18.75" customHeight="1" spans="1:5">
      <c r="A47" s="61">
        <v>2010408</v>
      </c>
      <c r="B47" s="61" t="s">
        <v>84</v>
      </c>
      <c r="C47" s="94">
        <v>181</v>
      </c>
      <c r="D47" s="159"/>
      <c r="E47" s="148"/>
    </row>
    <row r="48" ht="18.75" customHeight="1" spans="1:5">
      <c r="A48" s="61">
        <v>2010450</v>
      </c>
      <c r="B48" s="61" t="s">
        <v>65</v>
      </c>
      <c r="C48" s="94">
        <v>502</v>
      </c>
      <c r="D48" s="159">
        <v>428</v>
      </c>
      <c r="E48" s="148">
        <f>D48/C48</f>
        <v>0.852589641434263</v>
      </c>
    </row>
    <row r="49" ht="18.75" customHeight="1" spans="1:5">
      <c r="A49" s="61">
        <v>2010499</v>
      </c>
      <c r="B49" s="61" t="s">
        <v>85</v>
      </c>
      <c r="C49" s="94"/>
      <c r="D49" s="159"/>
      <c r="E49" s="148"/>
    </row>
    <row r="50" ht="18.75" customHeight="1" spans="1:5">
      <c r="A50" s="61">
        <v>20105</v>
      </c>
      <c r="B50" s="61" t="s">
        <v>86</v>
      </c>
      <c r="C50" s="58">
        <v>1282</v>
      </c>
      <c r="D50" s="159">
        <v>690</v>
      </c>
      <c r="E50" s="148">
        <f>D50/C50</f>
        <v>0.538221528861154</v>
      </c>
    </row>
    <row r="51" ht="18.75" customHeight="1" spans="1:5">
      <c r="A51" s="61">
        <v>2010501</v>
      </c>
      <c r="B51" s="61" t="s">
        <v>56</v>
      </c>
      <c r="C51" s="94">
        <v>600</v>
      </c>
      <c r="D51" s="159">
        <v>207</v>
      </c>
      <c r="E51" s="148">
        <f>D51/C51</f>
        <v>0.345</v>
      </c>
    </row>
    <row r="52" ht="18.75" customHeight="1" spans="1:5">
      <c r="A52" s="61">
        <v>2010502</v>
      </c>
      <c r="B52" s="61" t="s">
        <v>57</v>
      </c>
      <c r="C52" s="94">
        <v>90</v>
      </c>
      <c r="D52" s="159">
        <v>10</v>
      </c>
      <c r="E52" s="148">
        <f>D52/C52</f>
        <v>0.111111111111111</v>
      </c>
    </row>
    <row r="53" ht="18.75" customHeight="1" spans="1:5">
      <c r="A53" s="61">
        <v>2010503</v>
      </c>
      <c r="B53" s="61" t="s">
        <v>58</v>
      </c>
      <c r="C53" s="94"/>
      <c r="D53" s="159"/>
      <c r="E53" s="148"/>
    </row>
    <row r="54" ht="18.75" customHeight="1" spans="1:5">
      <c r="A54" s="61">
        <v>2010504</v>
      </c>
      <c r="B54" s="61" t="s">
        <v>87</v>
      </c>
      <c r="C54" s="94"/>
      <c r="D54" s="159"/>
      <c r="E54" s="148"/>
    </row>
    <row r="55" ht="18.75" customHeight="1" spans="1:5">
      <c r="A55" s="61">
        <v>2010505</v>
      </c>
      <c r="B55" s="61" t="s">
        <v>88</v>
      </c>
      <c r="C55" s="94"/>
      <c r="D55" s="159"/>
      <c r="E55" s="148"/>
    </row>
    <row r="56" ht="18.75" customHeight="1" spans="1:5">
      <c r="A56" s="61">
        <v>2010506</v>
      </c>
      <c r="B56" s="61" t="s">
        <v>89</v>
      </c>
      <c r="C56" s="94"/>
      <c r="D56" s="159"/>
      <c r="E56" s="148"/>
    </row>
    <row r="57" ht="18.75" customHeight="1" spans="1:5">
      <c r="A57" s="61">
        <v>2010507</v>
      </c>
      <c r="B57" s="61" t="s">
        <v>90</v>
      </c>
      <c r="C57" s="94">
        <v>150</v>
      </c>
      <c r="D57" s="159"/>
      <c r="E57" s="148"/>
    </row>
    <row r="58" ht="18.75" customHeight="1" spans="1:5">
      <c r="A58" s="61">
        <v>2010508</v>
      </c>
      <c r="B58" s="61" t="s">
        <v>91</v>
      </c>
      <c r="C58" s="94"/>
      <c r="D58" s="159"/>
      <c r="E58" s="148"/>
    </row>
    <row r="59" ht="18.75" customHeight="1" spans="1:5">
      <c r="A59" s="61">
        <v>2010550</v>
      </c>
      <c r="B59" s="61" t="s">
        <v>65</v>
      </c>
      <c r="C59" s="94">
        <v>442</v>
      </c>
      <c r="D59" s="159">
        <v>473</v>
      </c>
      <c r="E59" s="148">
        <f>D59/C59</f>
        <v>1.07013574660633</v>
      </c>
    </row>
    <row r="60" ht="18.75" customHeight="1" spans="1:5">
      <c r="A60" s="61">
        <v>2010599</v>
      </c>
      <c r="B60" s="61" t="s">
        <v>92</v>
      </c>
      <c r="C60" s="94"/>
      <c r="D60" s="159"/>
      <c r="E60" s="148"/>
    </row>
    <row r="61" ht="18.75" customHeight="1" spans="1:5">
      <c r="A61" s="61">
        <v>20106</v>
      </c>
      <c r="B61" s="61" t="s">
        <v>93</v>
      </c>
      <c r="C61" s="58">
        <v>2325</v>
      </c>
      <c r="D61" s="159">
        <v>2080</v>
      </c>
      <c r="E61" s="148">
        <f>D61/C61</f>
        <v>0.894623655913979</v>
      </c>
    </row>
    <row r="62" ht="18.75" customHeight="1" spans="1:5">
      <c r="A62" s="61">
        <v>2010601</v>
      </c>
      <c r="B62" s="61" t="s">
        <v>56</v>
      </c>
      <c r="C62" s="94">
        <v>772</v>
      </c>
      <c r="D62" s="159">
        <v>522</v>
      </c>
      <c r="E62" s="148">
        <f>D62/C62</f>
        <v>0.676165803108808</v>
      </c>
    </row>
    <row r="63" ht="18.75" customHeight="1" spans="1:5">
      <c r="A63" s="61">
        <v>2010602</v>
      </c>
      <c r="B63" s="61" t="s">
        <v>57</v>
      </c>
      <c r="C63" s="94">
        <v>160</v>
      </c>
      <c r="D63" s="159">
        <v>182</v>
      </c>
      <c r="E63" s="148">
        <f>D63/C63</f>
        <v>1.1375</v>
      </c>
    </row>
    <row r="64" ht="18.75" customHeight="1" spans="1:5">
      <c r="A64" s="61">
        <v>2010603</v>
      </c>
      <c r="B64" s="61" t="s">
        <v>58</v>
      </c>
      <c r="C64" s="94"/>
      <c r="D64" s="159"/>
      <c r="E64" s="148"/>
    </row>
    <row r="65" ht="18.75" customHeight="1" spans="1:5">
      <c r="A65" s="61">
        <v>2010604</v>
      </c>
      <c r="B65" s="61" t="s">
        <v>94</v>
      </c>
      <c r="C65" s="94">
        <v>23</v>
      </c>
      <c r="D65" s="159">
        <v>48</v>
      </c>
      <c r="E65" s="148">
        <f>D65/C65</f>
        <v>2.08695652173913</v>
      </c>
    </row>
    <row r="66" ht="18.75" customHeight="1" spans="1:5">
      <c r="A66" s="61">
        <v>2010605</v>
      </c>
      <c r="B66" s="61" t="s">
        <v>95</v>
      </c>
      <c r="C66" s="94">
        <v>60</v>
      </c>
      <c r="D66" s="159">
        <v>98</v>
      </c>
      <c r="E66" s="148">
        <f>D66/C66</f>
        <v>1.63333333333333</v>
      </c>
    </row>
    <row r="67" ht="18.75" customHeight="1" spans="1:5">
      <c r="A67" s="61">
        <v>2010606</v>
      </c>
      <c r="B67" s="61" t="s">
        <v>96</v>
      </c>
      <c r="C67" s="94"/>
      <c r="D67" s="159"/>
      <c r="E67" s="148"/>
    </row>
    <row r="68" ht="18.75" customHeight="1" spans="1:5">
      <c r="A68" s="61">
        <v>2010607</v>
      </c>
      <c r="B68" s="61" t="s">
        <v>97</v>
      </c>
      <c r="C68" s="94">
        <v>25</v>
      </c>
      <c r="D68" s="159">
        <v>51</v>
      </c>
      <c r="E68" s="148">
        <f>D68/C68</f>
        <v>2.04</v>
      </c>
    </row>
    <row r="69" ht="18.75" customHeight="1" spans="1:5">
      <c r="A69" s="61">
        <v>2010608</v>
      </c>
      <c r="B69" s="61" t="s">
        <v>98</v>
      </c>
      <c r="C69" s="94">
        <v>300</v>
      </c>
      <c r="D69" s="159">
        <v>572</v>
      </c>
      <c r="E69" s="148">
        <f>D69/C69</f>
        <v>1.90666666666667</v>
      </c>
    </row>
    <row r="70" ht="18.75" customHeight="1" spans="1:5">
      <c r="A70" s="61">
        <v>2010650</v>
      </c>
      <c r="B70" s="61" t="s">
        <v>65</v>
      </c>
      <c r="C70" s="94">
        <v>985</v>
      </c>
      <c r="D70" s="159">
        <v>607</v>
      </c>
      <c r="E70" s="148">
        <f>D70/C70</f>
        <v>0.616243654822335</v>
      </c>
    </row>
    <row r="71" ht="18.75" customHeight="1" spans="1:5">
      <c r="A71" s="61">
        <v>2010699</v>
      </c>
      <c r="B71" s="61" t="s">
        <v>99</v>
      </c>
      <c r="C71" s="94"/>
      <c r="D71" s="159"/>
      <c r="E71" s="148"/>
    </row>
    <row r="72" ht="18.75" customHeight="1" spans="1:5">
      <c r="A72" s="61">
        <v>20107</v>
      </c>
      <c r="B72" s="61" t="s">
        <v>100</v>
      </c>
      <c r="C72" s="58"/>
      <c r="D72" s="159"/>
      <c r="E72" s="148"/>
    </row>
    <row r="73" ht="18.75" customHeight="1" spans="1:5">
      <c r="A73" s="61">
        <v>2010701</v>
      </c>
      <c r="B73" s="61" t="s">
        <v>56</v>
      </c>
      <c r="C73" s="94"/>
      <c r="D73" s="159"/>
      <c r="E73" s="148"/>
    </row>
    <row r="74" ht="18.75" customHeight="1" spans="1:5">
      <c r="A74" s="61">
        <v>2010702</v>
      </c>
      <c r="B74" s="61" t="s">
        <v>57</v>
      </c>
      <c r="C74" s="94"/>
      <c r="D74" s="159"/>
      <c r="E74" s="148"/>
    </row>
    <row r="75" ht="18.75" customHeight="1" spans="1:5">
      <c r="A75" s="61">
        <v>2010703</v>
      </c>
      <c r="B75" s="61" t="s">
        <v>58</v>
      </c>
      <c r="C75" s="94"/>
      <c r="D75" s="159"/>
      <c r="E75" s="148"/>
    </row>
    <row r="76" ht="18.75" customHeight="1" spans="1:5">
      <c r="A76" s="61">
        <v>2010709</v>
      </c>
      <c r="B76" s="61" t="s">
        <v>97</v>
      </c>
      <c r="C76" s="94"/>
      <c r="D76" s="159"/>
      <c r="E76" s="148"/>
    </row>
    <row r="77" ht="18.75" customHeight="1" spans="1:5">
      <c r="A77" s="61">
        <v>2010710</v>
      </c>
      <c r="B77" s="61" t="s">
        <v>101</v>
      </c>
      <c r="C77" s="94"/>
      <c r="D77" s="159"/>
      <c r="E77" s="148"/>
    </row>
    <row r="78" ht="18.75" customHeight="1" spans="1:5">
      <c r="A78" s="61">
        <v>2010750</v>
      </c>
      <c r="B78" s="61" t="s">
        <v>65</v>
      </c>
      <c r="C78" s="94"/>
      <c r="D78" s="159"/>
      <c r="E78" s="148"/>
    </row>
    <row r="79" ht="18.75" customHeight="1" spans="1:5">
      <c r="A79" s="61">
        <v>2010799</v>
      </c>
      <c r="B79" s="61" t="s">
        <v>102</v>
      </c>
      <c r="C79" s="94"/>
      <c r="D79" s="159"/>
      <c r="E79" s="148"/>
    </row>
    <row r="80" ht="18.75" customHeight="1" spans="1:5">
      <c r="A80" s="61">
        <v>20108</v>
      </c>
      <c r="B80" s="61" t="s">
        <v>103</v>
      </c>
      <c r="C80" s="58">
        <v>399</v>
      </c>
      <c r="D80" s="159">
        <v>481</v>
      </c>
      <c r="E80" s="148">
        <f>D80/C80</f>
        <v>1.20551378446115</v>
      </c>
    </row>
    <row r="81" ht="18.75" customHeight="1" spans="1:5">
      <c r="A81" s="61">
        <v>2010801</v>
      </c>
      <c r="B81" s="61" t="s">
        <v>56</v>
      </c>
      <c r="C81" s="94">
        <v>310</v>
      </c>
      <c r="D81" s="159">
        <v>374</v>
      </c>
      <c r="E81" s="148">
        <f>D81/C81</f>
        <v>1.20645161290323</v>
      </c>
    </row>
    <row r="82" ht="18.75" customHeight="1" spans="1:5">
      <c r="A82" s="61">
        <v>2010802</v>
      </c>
      <c r="B82" s="61" t="s">
        <v>57</v>
      </c>
      <c r="C82" s="94"/>
      <c r="D82" s="159"/>
      <c r="E82" s="148"/>
    </row>
    <row r="83" ht="18.75" customHeight="1" spans="1:5">
      <c r="A83" s="61">
        <v>2010803</v>
      </c>
      <c r="B83" s="61" t="s">
        <v>58</v>
      </c>
      <c r="C83" s="94"/>
      <c r="D83" s="159"/>
      <c r="E83" s="148"/>
    </row>
    <row r="84" ht="18.75" customHeight="1" spans="1:5">
      <c r="A84" s="61">
        <v>2010804</v>
      </c>
      <c r="B84" s="61" t="s">
        <v>104</v>
      </c>
      <c r="C84" s="94"/>
      <c r="D84" s="159"/>
      <c r="E84" s="148"/>
    </row>
    <row r="85" ht="18.75" customHeight="1" spans="1:5">
      <c r="A85" s="61">
        <v>2010805</v>
      </c>
      <c r="B85" s="61" t="s">
        <v>105</v>
      </c>
      <c r="C85" s="94"/>
      <c r="D85" s="159"/>
      <c r="E85" s="148"/>
    </row>
    <row r="86" ht="18.75" customHeight="1" spans="1:5">
      <c r="A86" s="61">
        <v>2010806</v>
      </c>
      <c r="B86" s="61" t="s">
        <v>97</v>
      </c>
      <c r="C86" s="94"/>
      <c r="D86" s="159"/>
      <c r="E86" s="148"/>
    </row>
    <row r="87" ht="18.75" customHeight="1" spans="1:5">
      <c r="A87" s="61">
        <v>2010850</v>
      </c>
      <c r="B87" s="61" t="s">
        <v>65</v>
      </c>
      <c r="C87" s="94">
        <v>89</v>
      </c>
      <c r="D87" s="159">
        <v>107</v>
      </c>
      <c r="E87" s="148">
        <f>D87/C87</f>
        <v>1.20224719101124</v>
      </c>
    </row>
    <row r="88" ht="18.75" customHeight="1" spans="1:5">
      <c r="A88" s="61">
        <v>2010899</v>
      </c>
      <c r="B88" s="61" t="s">
        <v>106</v>
      </c>
      <c r="C88" s="94"/>
      <c r="D88" s="159"/>
      <c r="E88" s="148"/>
    </row>
    <row r="89" ht="18.75" customHeight="1" spans="1:5">
      <c r="A89" s="61">
        <v>20109</v>
      </c>
      <c r="B89" s="61" t="s">
        <v>107</v>
      </c>
      <c r="C89" s="58"/>
      <c r="D89" s="159"/>
      <c r="E89" s="148"/>
    </row>
    <row r="90" ht="18.75" customHeight="1" spans="1:5">
      <c r="A90" s="61">
        <v>2010901</v>
      </c>
      <c r="B90" s="61" t="s">
        <v>56</v>
      </c>
      <c r="C90" s="94"/>
      <c r="D90" s="159"/>
      <c r="E90" s="148"/>
    </row>
    <row r="91" ht="18.75" customHeight="1" spans="1:5">
      <c r="A91" s="61">
        <v>2010902</v>
      </c>
      <c r="B91" s="61" t="s">
        <v>57</v>
      </c>
      <c r="C91" s="94"/>
      <c r="D91" s="159"/>
      <c r="E91" s="148"/>
    </row>
    <row r="92" ht="18.75" customHeight="1" spans="1:5">
      <c r="A92" s="61">
        <v>2010903</v>
      </c>
      <c r="B92" s="61" t="s">
        <v>58</v>
      </c>
      <c r="C92" s="94"/>
      <c r="D92" s="159"/>
      <c r="E92" s="148"/>
    </row>
    <row r="93" ht="18.75" customHeight="1" spans="1:5">
      <c r="A93" s="61">
        <v>2010905</v>
      </c>
      <c r="B93" s="61" t="s">
        <v>108</v>
      </c>
      <c r="C93" s="94"/>
      <c r="D93" s="159"/>
      <c r="E93" s="148"/>
    </row>
    <row r="94" ht="18.75" customHeight="1" spans="1:5">
      <c r="A94" s="61">
        <v>2010907</v>
      </c>
      <c r="B94" s="61" t="s">
        <v>109</v>
      </c>
      <c r="C94" s="94"/>
      <c r="D94" s="159"/>
      <c r="E94" s="148"/>
    </row>
    <row r="95" ht="18.75" customHeight="1" spans="1:5">
      <c r="A95" s="61">
        <v>2010908</v>
      </c>
      <c r="B95" s="61" t="s">
        <v>97</v>
      </c>
      <c r="C95" s="94"/>
      <c r="D95" s="159"/>
      <c r="E95" s="148"/>
    </row>
    <row r="96" ht="18.75" customHeight="1" spans="1:5">
      <c r="A96" s="61">
        <v>2010909</v>
      </c>
      <c r="B96" s="61" t="s">
        <v>110</v>
      </c>
      <c r="C96" s="94"/>
      <c r="D96" s="159"/>
      <c r="E96" s="148"/>
    </row>
    <row r="97" ht="18.75" customHeight="1" spans="1:5">
      <c r="A97" s="61">
        <v>2010910</v>
      </c>
      <c r="B97" s="61" t="s">
        <v>111</v>
      </c>
      <c r="C97" s="94"/>
      <c r="D97" s="159"/>
      <c r="E97" s="148"/>
    </row>
    <row r="98" ht="18.75" customHeight="1" spans="1:5">
      <c r="A98" s="61">
        <v>2010911</v>
      </c>
      <c r="B98" s="61" t="s">
        <v>112</v>
      </c>
      <c r="C98" s="94"/>
      <c r="D98" s="159"/>
      <c r="E98" s="148"/>
    </row>
    <row r="99" ht="18.75" customHeight="1" spans="1:5">
      <c r="A99" s="61">
        <v>2010912</v>
      </c>
      <c r="B99" s="61" t="s">
        <v>113</v>
      </c>
      <c r="C99" s="94"/>
      <c r="D99" s="159"/>
      <c r="E99" s="148"/>
    </row>
    <row r="100" ht="18.75" customHeight="1" spans="1:5">
      <c r="A100" s="61">
        <v>2010950</v>
      </c>
      <c r="B100" s="61" t="s">
        <v>65</v>
      </c>
      <c r="C100" s="94"/>
      <c r="D100" s="159"/>
      <c r="E100" s="148"/>
    </row>
    <row r="101" ht="18.75" customHeight="1" spans="1:5">
      <c r="A101" s="61">
        <v>2010999</v>
      </c>
      <c r="B101" s="61" t="s">
        <v>114</v>
      </c>
      <c r="C101" s="94"/>
      <c r="D101" s="159"/>
      <c r="E101" s="148"/>
    </row>
    <row r="102" ht="18.75" customHeight="1" spans="1:5">
      <c r="A102" s="61">
        <v>20111</v>
      </c>
      <c r="B102" s="61" t="s">
        <v>115</v>
      </c>
      <c r="C102" s="58">
        <v>2519</v>
      </c>
      <c r="D102" s="159">
        <f>2623-32</f>
        <v>2591</v>
      </c>
      <c r="E102" s="148">
        <f>D102/C102</f>
        <v>1.02858277094085</v>
      </c>
    </row>
    <row r="103" ht="18.75" customHeight="1" spans="1:5">
      <c r="A103" s="61">
        <v>2011101</v>
      </c>
      <c r="B103" s="61" t="s">
        <v>56</v>
      </c>
      <c r="C103" s="94">
        <v>2419</v>
      </c>
      <c r="D103" s="159">
        <v>2503</v>
      </c>
      <c r="E103" s="148">
        <f>D103/C103</f>
        <v>1.03472509301364</v>
      </c>
    </row>
    <row r="104" ht="18.75" customHeight="1" spans="1:5">
      <c r="A104" s="61">
        <v>2011102</v>
      </c>
      <c r="B104" s="61" t="s">
        <v>57</v>
      </c>
      <c r="C104" s="94"/>
      <c r="D104" s="159"/>
      <c r="E104" s="148"/>
    </row>
    <row r="105" ht="18.75" customHeight="1" spans="1:5">
      <c r="A105" s="61">
        <v>2011103</v>
      </c>
      <c r="B105" s="61" t="s">
        <v>58</v>
      </c>
      <c r="C105" s="94"/>
      <c r="D105" s="159"/>
      <c r="E105" s="148"/>
    </row>
    <row r="106" ht="18.75" customHeight="1" spans="1:5">
      <c r="A106" s="61">
        <v>2011104</v>
      </c>
      <c r="B106" s="61" t="s">
        <v>116</v>
      </c>
      <c r="C106" s="94"/>
      <c r="D106" s="159"/>
      <c r="E106" s="148"/>
    </row>
    <row r="107" ht="18.75" customHeight="1" spans="1:5">
      <c r="A107" s="61">
        <v>2011105</v>
      </c>
      <c r="B107" s="61" t="s">
        <v>117</v>
      </c>
      <c r="C107" s="94"/>
      <c r="D107" s="159"/>
      <c r="E107" s="148"/>
    </row>
    <row r="108" ht="18.75" customHeight="1" spans="1:5">
      <c r="A108" s="61">
        <v>2011106</v>
      </c>
      <c r="B108" s="61" t="s">
        <v>118</v>
      </c>
      <c r="C108" s="94"/>
      <c r="D108" s="159"/>
      <c r="E108" s="148"/>
    </row>
    <row r="109" ht="18.75" customHeight="1" spans="1:5">
      <c r="A109" s="61">
        <v>2011150</v>
      </c>
      <c r="B109" s="61" t="s">
        <v>65</v>
      </c>
      <c r="C109" s="94"/>
      <c r="D109" s="159"/>
      <c r="E109" s="148"/>
    </row>
    <row r="110" ht="18.75" customHeight="1" spans="1:5">
      <c r="A110" s="61">
        <v>2011199</v>
      </c>
      <c r="B110" s="61" t="s">
        <v>119</v>
      </c>
      <c r="C110" s="94">
        <v>100</v>
      </c>
      <c r="D110" s="159">
        <f>120-32</f>
        <v>88</v>
      </c>
      <c r="E110" s="148">
        <f>D110/C110</f>
        <v>0.88</v>
      </c>
    </row>
    <row r="111" ht="18.75" customHeight="1" spans="1:5">
      <c r="A111" s="61">
        <v>20113</v>
      </c>
      <c r="B111" s="61" t="s">
        <v>120</v>
      </c>
      <c r="C111" s="58">
        <v>1913</v>
      </c>
      <c r="D111" s="159">
        <v>4973</v>
      </c>
      <c r="E111" s="148">
        <f>D111/C111</f>
        <v>2.59958180867747</v>
      </c>
    </row>
    <row r="112" ht="18.75" customHeight="1" spans="1:5">
      <c r="A112" s="61">
        <v>2011301</v>
      </c>
      <c r="B112" s="61" t="s">
        <v>56</v>
      </c>
      <c r="C112" s="94">
        <v>1643</v>
      </c>
      <c r="D112" s="159">
        <v>2518</v>
      </c>
      <c r="E112" s="148">
        <f>D112/C112</f>
        <v>1.53256238587949</v>
      </c>
    </row>
    <row r="113" ht="18.75" customHeight="1" spans="1:5">
      <c r="A113" s="61">
        <v>2011302</v>
      </c>
      <c r="B113" s="61" t="s">
        <v>57</v>
      </c>
      <c r="C113" s="94"/>
      <c r="D113" s="159"/>
      <c r="E113" s="148"/>
    </row>
    <row r="114" ht="18.75" customHeight="1" spans="1:5">
      <c r="A114" s="61">
        <v>2011303</v>
      </c>
      <c r="B114" s="61" t="s">
        <v>58</v>
      </c>
      <c r="C114" s="94"/>
      <c r="D114" s="159"/>
      <c r="E114" s="148"/>
    </row>
    <row r="115" ht="18.75" customHeight="1" spans="1:5">
      <c r="A115" s="61">
        <v>2011304</v>
      </c>
      <c r="B115" s="61" t="s">
        <v>121</v>
      </c>
      <c r="C115" s="94"/>
      <c r="D115" s="159"/>
      <c r="E115" s="148"/>
    </row>
    <row r="116" ht="18.75" customHeight="1" spans="1:5">
      <c r="A116" s="61">
        <v>2011305</v>
      </c>
      <c r="B116" s="61" t="s">
        <v>122</v>
      </c>
      <c r="C116" s="94"/>
      <c r="D116" s="159"/>
      <c r="E116" s="148"/>
    </row>
    <row r="117" ht="18.75" customHeight="1" spans="1:5">
      <c r="A117" s="61">
        <v>2011306</v>
      </c>
      <c r="B117" s="61" t="s">
        <v>123</v>
      </c>
      <c r="C117" s="94"/>
      <c r="D117" s="159"/>
      <c r="E117" s="148"/>
    </row>
    <row r="118" ht="18.75" customHeight="1" spans="1:5">
      <c r="A118" s="61">
        <v>2011307</v>
      </c>
      <c r="B118" s="61" t="s">
        <v>124</v>
      </c>
      <c r="C118" s="94"/>
      <c r="D118" s="159"/>
      <c r="E118" s="148"/>
    </row>
    <row r="119" ht="18.75" customHeight="1" spans="1:5">
      <c r="A119" s="61">
        <v>2011308</v>
      </c>
      <c r="B119" s="61" t="s">
        <v>125</v>
      </c>
      <c r="C119" s="94"/>
      <c r="D119" s="159">
        <v>922</v>
      </c>
      <c r="E119" s="148"/>
    </row>
    <row r="120" ht="18.75" customHeight="1" spans="1:5">
      <c r="A120" s="61">
        <v>2011350</v>
      </c>
      <c r="B120" s="61" t="s">
        <v>65</v>
      </c>
      <c r="C120" s="94">
        <v>270</v>
      </c>
      <c r="D120" s="159">
        <v>1533</v>
      </c>
      <c r="E120" s="148">
        <f>D120/C120</f>
        <v>5.67777777777778</v>
      </c>
    </row>
    <row r="121" ht="18.75" customHeight="1" spans="1:5">
      <c r="A121" s="61">
        <v>2011399</v>
      </c>
      <c r="B121" s="61" t="s">
        <v>126</v>
      </c>
      <c r="C121" s="94"/>
      <c r="D121" s="159"/>
      <c r="E121" s="148"/>
    </row>
    <row r="122" ht="18.75" customHeight="1" spans="1:5">
      <c r="A122" s="61">
        <v>20114</v>
      </c>
      <c r="B122" s="61" t="s">
        <v>127</v>
      </c>
      <c r="C122" s="58"/>
      <c r="D122" s="159"/>
      <c r="E122" s="148"/>
    </row>
    <row r="123" ht="18.75" customHeight="1" spans="1:5">
      <c r="A123" s="61">
        <v>2011401</v>
      </c>
      <c r="B123" s="61" t="s">
        <v>56</v>
      </c>
      <c r="C123" s="94"/>
      <c r="D123" s="159"/>
      <c r="E123" s="148"/>
    </row>
    <row r="124" ht="18.75" customHeight="1" spans="1:5">
      <c r="A124" s="61">
        <v>2011402</v>
      </c>
      <c r="B124" s="61" t="s">
        <v>57</v>
      </c>
      <c r="C124" s="94"/>
      <c r="D124" s="159"/>
      <c r="E124" s="148"/>
    </row>
    <row r="125" ht="18.75" customHeight="1" spans="1:5">
      <c r="A125" s="61">
        <v>2011403</v>
      </c>
      <c r="B125" s="61" t="s">
        <v>58</v>
      </c>
      <c r="C125" s="94"/>
      <c r="D125" s="159"/>
      <c r="E125" s="148"/>
    </row>
    <row r="126" ht="18.75" customHeight="1" spans="1:5">
      <c r="A126" s="61">
        <v>2011404</v>
      </c>
      <c r="B126" s="61" t="s">
        <v>128</v>
      </c>
      <c r="C126" s="94"/>
      <c r="D126" s="159"/>
      <c r="E126" s="148"/>
    </row>
    <row r="127" ht="18.75" customHeight="1" spans="1:5">
      <c r="A127" s="61">
        <v>2011405</v>
      </c>
      <c r="B127" s="61" t="s">
        <v>129</v>
      </c>
      <c r="C127" s="94"/>
      <c r="D127" s="159"/>
      <c r="E127" s="148"/>
    </row>
    <row r="128" ht="18.75" customHeight="1" spans="1:5">
      <c r="A128" s="61">
        <v>2011408</v>
      </c>
      <c r="B128" s="61" t="s">
        <v>130</v>
      </c>
      <c r="C128" s="94"/>
      <c r="D128" s="159"/>
      <c r="E128" s="148"/>
    </row>
    <row r="129" ht="18.75" customHeight="1" spans="1:5">
      <c r="A129" s="61">
        <v>2011409</v>
      </c>
      <c r="B129" s="61" t="s">
        <v>131</v>
      </c>
      <c r="C129" s="94"/>
      <c r="D129" s="159"/>
      <c r="E129" s="148"/>
    </row>
    <row r="130" ht="18.75" customHeight="1" spans="1:5">
      <c r="A130" s="61">
        <v>2011410</v>
      </c>
      <c r="B130" s="61" t="s">
        <v>132</v>
      </c>
      <c r="C130" s="94"/>
      <c r="D130" s="159"/>
      <c r="E130" s="148"/>
    </row>
    <row r="131" ht="18.75" customHeight="1" spans="1:5">
      <c r="A131" s="61">
        <v>2011411</v>
      </c>
      <c r="B131" s="61" t="s">
        <v>133</v>
      </c>
      <c r="C131" s="94"/>
      <c r="D131" s="159"/>
      <c r="E131" s="148"/>
    </row>
    <row r="132" ht="18.75" customHeight="1" spans="1:5">
      <c r="A132" s="61">
        <v>2011450</v>
      </c>
      <c r="B132" s="61" t="s">
        <v>65</v>
      </c>
      <c r="C132" s="94"/>
      <c r="D132" s="159"/>
      <c r="E132" s="148"/>
    </row>
    <row r="133" ht="18.75" customHeight="1" spans="1:5">
      <c r="A133" s="61">
        <v>2011499</v>
      </c>
      <c r="B133" s="61" t="s">
        <v>134</v>
      </c>
      <c r="C133" s="94"/>
      <c r="D133" s="159"/>
      <c r="E133" s="148"/>
    </row>
    <row r="134" ht="18.75" customHeight="1" spans="1:5">
      <c r="A134" s="61">
        <v>20123</v>
      </c>
      <c r="B134" s="61" t="s">
        <v>135</v>
      </c>
      <c r="C134" s="58"/>
      <c r="D134" s="159"/>
      <c r="E134" s="148"/>
    </row>
    <row r="135" ht="18.75" customHeight="1" spans="1:5">
      <c r="A135" s="61">
        <v>2012301</v>
      </c>
      <c r="B135" s="61" t="s">
        <v>56</v>
      </c>
      <c r="C135" s="94"/>
      <c r="D135" s="159"/>
      <c r="E135" s="148"/>
    </row>
    <row r="136" ht="18.75" customHeight="1" spans="1:5">
      <c r="A136" s="61">
        <v>2012302</v>
      </c>
      <c r="B136" s="61" t="s">
        <v>57</v>
      </c>
      <c r="C136" s="94"/>
      <c r="D136" s="159"/>
      <c r="E136" s="148"/>
    </row>
    <row r="137" ht="18.75" customHeight="1" spans="1:5">
      <c r="A137" s="61">
        <v>2012303</v>
      </c>
      <c r="B137" s="61" t="s">
        <v>58</v>
      </c>
      <c r="C137" s="94"/>
      <c r="D137" s="159"/>
      <c r="E137" s="148"/>
    </row>
    <row r="138" ht="18.75" customHeight="1" spans="1:5">
      <c r="A138" s="61">
        <v>2012304</v>
      </c>
      <c r="B138" s="61" t="s">
        <v>136</v>
      </c>
      <c r="C138" s="94"/>
      <c r="D138" s="159"/>
      <c r="E138" s="148"/>
    </row>
    <row r="139" ht="18.75" customHeight="1" spans="1:5">
      <c r="A139" s="61">
        <v>2012350</v>
      </c>
      <c r="B139" s="61" t="s">
        <v>65</v>
      </c>
      <c r="C139" s="94"/>
      <c r="D139" s="159"/>
      <c r="E139" s="148"/>
    </row>
    <row r="140" ht="18.75" customHeight="1" spans="1:5">
      <c r="A140" s="61">
        <v>2012399</v>
      </c>
      <c r="B140" s="61" t="s">
        <v>137</v>
      </c>
      <c r="C140" s="94"/>
      <c r="D140" s="159"/>
      <c r="E140" s="148"/>
    </row>
    <row r="141" ht="18.75" customHeight="1" spans="1:5">
      <c r="A141" s="61">
        <v>20125</v>
      </c>
      <c r="B141" s="61" t="s">
        <v>138</v>
      </c>
      <c r="C141" s="58"/>
      <c r="D141" s="159"/>
      <c r="E141" s="148"/>
    </row>
    <row r="142" ht="18.75" customHeight="1" spans="1:5">
      <c r="A142" s="61">
        <v>2012501</v>
      </c>
      <c r="B142" s="61" t="s">
        <v>56</v>
      </c>
      <c r="C142" s="94"/>
      <c r="D142" s="159"/>
      <c r="E142" s="148"/>
    </row>
    <row r="143" ht="18.75" customHeight="1" spans="1:5">
      <c r="A143" s="61">
        <v>2012502</v>
      </c>
      <c r="B143" s="61" t="s">
        <v>57</v>
      </c>
      <c r="C143" s="94"/>
      <c r="D143" s="159"/>
      <c r="E143" s="148"/>
    </row>
    <row r="144" ht="18.75" customHeight="1" spans="1:5">
      <c r="A144" s="61">
        <v>2012503</v>
      </c>
      <c r="B144" s="61" t="s">
        <v>58</v>
      </c>
      <c r="C144" s="94"/>
      <c r="D144" s="159"/>
      <c r="E144" s="148"/>
    </row>
    <row r="145" ht="18.75" customHeight="1" spans="1:5">
      <c r="A145" s="61">
        <v>2012504</v>
      </c>
      <c r="B145" s="61" t="s">
        <v>139</v>
      </c>
      <c r="C145" s="94"/>
      <c r="D145" s="159"/>
      <c r="E145" s="148"/>
    </row>
    <row r="146" ht="18.75" customHeight="1" spans="1:5">
      <c r="A146" s="61">
        <v>2012505</v>
      </c>
      <c r="B146" s="61" t="s">
        <v>140</v>
      </c>
      <c r="C146" s="94"/>
      <c r="D146" s="159"/>
      <c r="E146" s="148"/>
    </row>
    <row r="147" ht="18.75" customHeight="1" spans="1:5">
      <c r="A147" s="61">
        <v>2012550</v>
      </c>
      <c r="B147" s="61" t="s">
        <v>65</v>
      </c>
      <c r="C147" s="94"/>
      <c r="D147" s="159"/>
      <c r="E147" s="148"/>
    </row>
    <row r="148" ht="18.75" customHeight="1" spans="1:5">
      <c r="A148" s="61">
        <v>2012599</v>
      </c>
      <c r="B148" s="61" t="s">
        <v>141</v>
      </c>
      <c r="C148" s="94"/>
      <c r="D148" s="159"/>
      <c r="E148" s="148"/>
    </row>
    <row r="149" ht="18.75" customHeight="1" spans="1:5">
      <c r="A149" s="61">
        <v>20126</v>
      </c>
      <c r="B149" s="61" t="s">
        <v>142</v>
      </c>
      <c r="C149" s="58"/>
      <c r="D149" s="159"/>
      <c r="E149" s="148"/>
    </row>
    <row r="150" ht="18.75" customHeight="1" spans="1:5">
      <c r="A150" s="61">
        <v>2012601</v>
      </c>
      <c r="B150" s="61" t="s">
        <v>56</v>
      </c>
      <c r="C150" s="94"/>
      <c r="D150" s="159"/>
      <c r="E150" s="148"/>
    </row>
    <row r="151" ht="18.75" customHeight="1" spans="1:5">
      <c r="A151" s="61">
        <v>2012602</v>
      </c>
      <c r="B151" s="61" t="s">
        <v>57</v>
      </c>
      <c r="C151" s="94"/>
      <c r="D151" s="159"/>
      <c r="E151" s="148"/>
    </row>
    <row r="152" ht="18.75" customHeight="1" spans="1:5">
      <c r="A152" s="61">
        <v>2012603</v>
      </c>
      <c r="B152" s="61" t="s">
        <v>58</v>
      </c>
      <c r="C152" s="94"/>
      <c r="D152" s="159"/>
      <c r="E152" s="148"/>
    </row>
    <row r="153" ht="18.75" customHeight="1" spans="1:5">
      <c r="A153" s="61">
        <v>2012604</v>
      </c>
      <c r="B153" s="61" t="s">
        <v>143</v>
      </c>
      <c r="C153" s="94"/>
      <c r="D153" s="159"/>
      <c r="E153" s="148"/>
    </row>
    <row r="154" ht="18.75" customHeight="1" spans="1:5">
      <c r="A154" s="61">
        <v>2012699</v>
      </c>
      <c r="B154" s="61" t="s">
        <v>144</v>
      </c>
      <c r="C154" s="94"/>
      <c r="D154" s="159"/>
      <c r="E154" s="148"/>
    </row>
    <row r="155" ht="18.75" customHeight="1" spans="1:5">
      <c r="A155" s="61">
        <v>20128</v>
      </c>
      <c r="B155" s="61" t="s">
        <v>145</v>
      </c>
      <c r="C155" s="58"/>
      <c r="D155" s="159"/>
      <c r="E155" s="148"/>
    </row>
    <row r="156" ht="18.75" customHeight="1" spans="1:5">
      <c r="A156" s="61">
        <v>2012801</v>
      </c>
      <c r="B156" s="61" t="s">
        <v>56</v>
      </c>
      <c r="C156" s="94"/>
      <c r="D156" s="159"/>
      <c r="E156" s="148"/>
    </row>
    <row r="157" ht="18.75" customHeight="1" spans="1:5">
      <c r="A157" s="61">
        <v>2012802</v>
      </c>
      <c r="B157" s="61" t="s">
        <v>57</v>
      </c>
      <c r="C157" s="94"/>
      <c r="D157" s="159"/>
      <c r="E157" s="148"/>
    </row>
    <row r="158" ht="18.75" customHeight="1" spans="1:5">
      <c r="A158" s="61">
        <v>2012803</v>
      </c>
      <c r="B158" s="61" t="s">
        <v>58</v>
      </c>
      <c r="C158" s="94"/>
      <c r="D158" s="159"/>
      <c r="E158" s="148"/>
    </row>
    <row r="159" ht="18.75" customHeight="1" spans="1:5">
      <c r="A159" s="61">
        <v>2012804</v>
      </c>
      <c r="B159" s="61" t="s">
        <v>70</v>
      </c>
      <c r="C159" s="94"/>
      <c r="D159" s="159"/>
      <c r="E159" s="148"/>
    </row>
    <row r="160" ht="18.75" customHeight="1" spans="1:5">
      <c r="A160" s="61">
        <v>2012850</v>
      </c>
      <c r="B160" s="61" t="s">
        <v>65</v>
      </c>
      <c r="C160" s="94"/>
      <c r="D160" s="159"/>
      <c r="E160" s="148"/>
    </row>
    <row r="161" ht="18.75" customHeight="1" spans="1:5">
      <c r="A161" s="61">
        <v>2012899</v>
      </c>
      <c r="B161" s="61" t="s">
        <v>146</v>
      </c>
      <c r="C161" s="94"/>
      <c r="D161" s="159"/>
      <c r="E161" s="148"/>
    </row>
    <row r="162" ht="18.75" customHeight="1" spans="1:5">
      <c r="A162" s="61">
        <v>20129</v>
      </c>
      <c r="B162" s="61" t="s">
        <v>147</v>
      </c>
      <c r="C162" s="58">
        <v>1106</v>
      </c>
      <c r="D162" s="159">
        <v>1116</v>
      </c>
      <c r="E162" s="148">
        <f>D162/C162</f>
        <v>1.00904159132007</v>
      </c>
    </row>
    <row r="163" ht="18.75" customHeight="1" spans="1:5">
      <c r="A163" s="61">
        <v>2012901</v>
      </c>
      <c r="B163" s="61" t="s">
        <v>56</v>
      </c>
      <c r="C163" s="94">
        <v>836</v>
      </c>
      <c r="D163" s="159">
        <v>972</v>
      </c>
      <c r="E163" s="148">
        <f>D163/C163</f>
        <v>1.16267942583732</v>
      </c>
    </row>
    <row r="164" ht="18.75" customHeight="1" spans="1:5">
      <c r="A164" s="61">
        <v>2012902</v>
      </c>
      <c r="B164" s="61" t="s">
        <v>57</v>
      </c>
      <c r="C164" s="94">
        <v>55</v>
      </c>
      <c r="D164" s="159">
        <v>15</v>
      </c>
      <c r="E164" s="148">
        <f>D164/C164</f>
        <v>0.272727272727273</v>
      </c>
    </row>
    <row r="165" ht="18.75" customHeight="1" spans="1:5">
      <c r="A165" s="61">
        <v>2012903</v>
      </c>
      <c r="B165" s="61" t="s">
        <v>58</v>
      </c>
      <c r="C165" s="94"/>
      <c r="D165" s="159"/>
      <c r="E165" s="148"/>
    </row>
    <row r="166" ht="18.75" customHeight="1" spans="1:5">
      <c r="A166" s="61">
        <v>2012906</v>
      </c>
      <c r="B166" s="61" t="s">
        <v>148</v>
      </c>
      <c r="C166" s="94"/>
      <c r="D166" s="159"/>
      <c r="E166" s="148"/>
    </row>
    <row r="167" ht="18.75" customHeight="1" spans="1:5">
      <c r="A167" s="61">
        <v>2012950</v>
      </c>
      <c r="B167" s="61" t="s">
        <v>65</v>
      </c>
      <c r="C167" s="94">
        <v>215</v>
      </c>
      <c r="D167" s="159">
        <v>129</v>
      </c>
      <c r="E167" s="148">
        <f>D167/C167</f>
        <v>0.6</v>
      </c>
    </row>
    <row r="168" ht="18.75" customHeight="1" spans="1:5">
      <c r="A168" s="61">
        <v>2012999</v>
      </c>
      <c r="B168" s="61" t="s">
        <v>149</v>
      </c>
      <c r="C168" s="94"/>
      <c r="D168" s="159"/>
      <c r="E168" s="148"/>
    </row>
    <row r="169" ht="18.75" customHeight="1" spans="1:5">
      <c r="A169" s="61">
        <v>20131</v>
      </c>
      <c r="B169" s="61" t="s">
        <v>150</v>
      </c>
      <c r="C169" s="58">
        <v>1020</v>
      </c>
      <c r="D169" s="159">
        <v>6413</v>
      </c>
      <c r="E169" s="148">
        <f>D169/C169</f>
        <v>6.28725490196078</v>
      </c>
    </row>
    <row r="170" ht="18.75" customHeight="1" spans="1:5">
      <c r="A170" s="61">
        <v>2013101</v>
      </c>
      <c r="B170" s="61" t="s">
        <v>56</v>
      </c>
      <c r="C170" s="94">
        <v>700</v>
      </c>
      <c r="D170" s="159">
        <v>736</v>
      </c>
      <c r="E170" s="148">
        <f>D170/C170</f>
        <v>1.05142857142857</v>
      </c>
    </row>
    <row r="171" ht="18.75" customHeight="1" spans="1:5">
      <c r="A171" s="61">
        <v>2013102</v>
      </c>
      <c r="B171" s="61" t="s">
        <v>57</v>
      </c>
      <c r="C171" s="94"/>
      <c r="D171" s="159"/>
      <c r="E171" s="148"/>
    </row>
    <row r="172" ht="18.75" customHeight="1" spans="1:5">
      <c r="A172" s="61">
        <v>2013103</v>
      </c>
      <c r="B172" s="61" t="s">
        <v>58</v>
      </c>
      <c r="C172" s="94"/>
      <c r="D172" s="159"/>
      <c r="E172" s="148"/>
    </row>
    <row r="173" ht="18.75" customHeight="1" spans="1:5">
      <c r="A173" s="61">
        <v>2013105</v>
      </c>
      <c r="B173" s="61" t="s">
        <v>151</v>
      </c>
      <c r="C173" s="94"/>
      <c r="D173" s="159"/>
      <c r="E173" s="148"/>
    </row>
    <row r="174" ht="18.75" customHeight="1" spans="1:5">
      <c r="A174" s="61">
        <v>2013150</v>
      </c>
      <c r="B174" s="61" t="s">
        <v>65</v>
      </c>
      <c r="C174" s="94">
        <v>320</v>
      </c>
      <c r="D174" s="159">
        <v>5677</v>
      </c>
      <c r="E174" s="148">
        <f>D174/C174</f>
        <v>17.740625</v>
      </c>
    </row>
    <row r="175" ht="18.75" customHeight="1" spans="1:5">
      <c r="A175" s="61">
        <v>2013199</v>
      </c>
      <c r="B175" s="61" t="s">
        <v>152</v>
      </c>
      <c r="C175" s="94"/>
      <c r="D175" s="159"/>
      <c r="E175" s="148"/>
    </row>
    <row r="176" ht="18.75" customHeight="1" spans="1:5">
      <c r="A176" s="61">
        <v>20132</v>
      </c>
      <c r="B176" s="61" t="s">
        <v>153</v>
      </c>
      <c r="C176" s="58">
        <v>5362</v>
      </c>
      <c r="D176" s="159">
        <v>2822</v>
      </c>
      <c r="E176" s="148">
        <f>D176/C176</f>
        <v>0.526296158149944</v>
      </c>
    </row>
    <row r="177" ht="18.75" customHeight="1" spans="1:5">
      <c r="A177" s="61">
        <v>2013201</v>
      </c>
      <c r="B177" s="61" t="s">
        <v>56</v>
      </c>
      <c r="C177" s="94">
        <v>900</v>
      </c>
      <c r="D177" s="159">
        <v>970</v>
      </c>
      <c r="E177" s="148">
        <f>D177/C177</f>
        <v>1.07777777777778</v>
      </c>
    </row>
    <row r="178" ht="18.75" customHeight="1" spans="1:5">
      <c r="A178" s="61">
        <v>2013202</v>
      </c>
      <c r="B178" s="61" t="s">
        <v>57</v>
      </c>
      <c r="C178" s="94"/>
      <c r="D178" s="159"/>
      <c r="E178" s="148"/>
    </row>
    <row r="179" ht="18.75" customHeight="1" spans="1:5">
      <c r="A179" s="61">
        <v>2013203</v>
      </c>
      <c r="B179" s="61" t="s">
        <v>58</v>
      </c>
      <c r="C179" s="94"/>
      <c r="D179" s="159"/>
      <c r="E179" s="148"/>
    </row>
    <row r="180" ht="18.75" customHeight="1" spans="1:5">
      <c r="A180" s="61">
        <v>2013204</v>
      </c>
      <c r="B180" s="61" t="s">
        <v>154</v>
      </c>
      <c r="C180" s="94"/>
      <c r="D180" s="159"/>
      <c r="E180" s="148"/>
    </row>
    <row r="181" ht="18.75" customHeight="1" spans="1:5">
      <c r="A181" s="61">
        <v>2013250</v>
      </c>
      <c r="B181" s="61" t="s">
        <v>65</v>
      </c>
      <c r="C181" s="94"/>
      <c r="D181" s="159"/>
      <c r="E181" s="148"/>
    </row>
    <row r="182" ht="18.75" customHeight="1" spans="1:5">
      <c r="A182" s="61">
        <v>2013299</v>
      </c>
      <c r="B182" s="61" t="s">
        <v>155</v>
      </c>
      <c r="C182" s="94">
        <v>4462</v>
      </c>
      <c r="D182" s="159">
        <v>1852</v>
      </c>
      <c r="E182" s="148">
        <f>D182/C182</f>
        <v>0.415060510981623</v>
      </c>
    </row>
    <row r="183" ht="18.75" customHeight="1" spans="1:5">
      <c r="A183" s="61">
        <v>20133</v>
      </c>
      <c r="B183" s="61" t="s">
        <v>156</v>
      </c>
      <c r="C183" s="58">
        <v>877</v>
      </c>
      <c r="D183" s="159">
        <v>1590</v>
      </c>
      <c r="E183" s="148">
        <f>D183/C183</f>
        <v>1.81299885974914</v>
      </c>
    </row>
    <row r="184" ht="18.75" customHeight="1" spans="1:5">
      <c r="A184" s="61">
        <v>2013301</v>
      </c>
      <c r="B184" s="61" t="s">
        <v>56</v>
      </c>
      <c r="C184" s="94">
        <v>732</v>
      </c>
      <c r="D184" s="159">
        <v>885</v>
      </c>
      <c r="E184" s="148">
        <f>D184/C184</f>
        <v>1.20901639344262</v>
      </c>
    </row>
    <row r="185" ht="18.75" customHeight="1" spans="1:5">
      <c r="A185" s="61">
        <v>2013302</v>
      </c>
      <c r="B185" s="61" t="s">
        <v>57</v>
      </c>
      <c r="C185" s="94"/>
      <c r="D185" s="159"/>
      <c r="E185" s="148"/>
    </row>
    <row r="186" ht="18.75" customHeight="1" spans="1:5">
      <c r="A186" s="61">
        <v>2013303</v>
      </c>
      <c r="B186" s="61" t="s">
        <v>58</v>
      </c>
      <c r="C186" s="94"/>
      <c r="D186" s="159"/>
      <c r="E186" s="148"/>
    </row>
    <row r="187" ht="18.75" customHeight="1" spans="1:5">
      <c r="A187" s="61">
        <v>2013304</v>
      </c>
      <c r="B187" s="61" t="s">
        <v>157</v>
      </c>
      <c r="C187" s="94"/>
      <c r="D187" s="159"/>
      <c r="E187" s="148"/>
    </row>
    <row r="188" ht="18.75" customHeight="1" spans="1:5">
      <c r="A188" s="61">
        <v>2013350</v>
      </c>
      <c r="B188" s="61" t="s">
        <v>65</v>
      </c>
      <c r="C188" s="94">
        <v>145</v>
      </c>
      <c r="D188" s="159">
        <v>299</v>
      </c>
      <c r="E188" s="148">
        <f>D188/C188</f>
        <v>2.06206896551724</v>
      </c>
    </row>
    <row r="189" ht="18.75" customHeight="1" spans="1:5">
      <c r="A189" s="61">
        <v>2013399</v>
      </c>
      <c r="B189" s="61" t="s">
        <v>158</v>
      </c>
      <c r="C189" s="94"/>
      <c r="D189" s="159">
        <v>406</v>
      </c>
      <c r="E189" s="148"/>
    </row>
    <row r="190" ht="18.75" customHeight="1" spans="1:5">
      <c r="A190" s="61">
        <v>20134</v>
      </c>
      <c r="B190" s="61" t="s">
        <v>159</v>
      </c>
      <c r="C190" s="58">
        <v>97</v>
      </c>
      <c r="D190" s="159">
        <v>279</v>
      </c>
      <c r="E190" s="148">
        <f>D190/C190</f>
        <v>2.87628865979381</v>
      </c>
    </row>
    <row r="191" ht="18.75" customHeight="1" spans="1:5">
      <c r="A191" s="61">
        <v>2013401</v>
      </c>
      <c r="B191" s="61" t="s">
        <v>56</v>
      </c>
      <c r="C191" s="94">
        <v>50</v>
      </c>
      <c r="D191" s="159">
        <v>252</v>
      </c>
      <c r="E191" s="148">
        <f>D191/C191</f>
        <v>5.04</v>
      </c>
    </row>
    <row r="192" ht="18.75" customHeight="1" spans="1:5">
      <c r="A192" s="61">
        <v>2013402</v>
      </c>
      <c r="B192" s="61" t="s">
        <v>57</v>
      </c>
      <c r="C192" s="94"/>
      <c r="D192" s="159"/>
      <c r="E192" s="148"/>
    </row>
    <row r="193" ht="18.75" customHeight="1" spans="1:5">
      <c r="A193" s="61">
        <v>2013403</v>
      </c>
      <c r="B193" s="61" t="s">
        <v>58</v>
      </c>
      <c r="C193" s="94"/>
      <c r="D193" s="159"/>
      <c r="E193" s="148"/>
    </row>
    <row r="194" ht="18.75" customHeight="1" spans="1:5">
      <c r="A194" s="61">
        <v>2013404</v>
      </c>
      <c r="B194" s="61" t="s">
        <v>160</v>
      </c>
      <c r="C194" s="94">
        <v>17</v>
      </c>
      <c r="D194" s="159">
        <v>15</v>
      </c>
      <c r="E194" s="148">
        <f>D194/C194</f>
        <v>0.882352941176471</v>
      </c>
    </row>
    <row r="195" ht="18.75" customHeight="1" spans="1:5">
      <c r="A195" s="61">
        <v>2013405</v>
      </c>
      <c r="B195" s="61" t="s">
        <v>161</v>
      </c>
      <c r="C195" s="94">
        <v>10</v>
      </c>
      <c r="D195" s="159">
        <v>4</v>
      </c>
      <c r="E195" s="148">
        <f>D195/C195</f>
        <v>0.4</v>
      </c>
    </row>
    <row r="196" ht="18.75" customHeight="1" spans="1:5">
      <c r="A196" s="61">
        <v>2013450</v>
      </c>
      <c r="B196" s="61" t="s">
        <v>65</v>
      </c>
      <c r="C196" s="94"/>
      <c r="D196" s="159">
        <v>7</v>
      </c>
      <c r="E196" s="148"/>
    </row>
    <row r="197" ht="18.75" customHeight="1" spans="1:5">
      <c r="A197" s="61">
        <v>2013499</v>
      </c>
      <c r="B197" s="61" t="s">
        <v>162</v>
      </c>
      <c r="C197" s="94">
        <v>20</v>
      </c>
      <c r="D197" s="159">
        <v>1</v>
      </c>
      <c r="E197" s="148">
        <f>D197/C197</f>
        <v>0.05</v>
      </c>
    </row>
    <row r="198" ht="18.75" customHeight="1" spans="1:5">
      <c r="A198" s="61">
        <v>20135</v>
      </c>
      <c r="B198" s="61" t="s">
        <v>163</v>
      </c>
      <c r="C198" s="58">
        <v>50</v>
      </c>
      <c r="D198" s="159">
        <v>4</v>
      </c>
      <c r="E198" s="148">
        <f>D198/C198</f>
        <v>0.08</v>
      </c>
    </row>
    <row r="199" ht="18.75" customHeight="1" spans="1:5">
      <c r="A199" s="61">
        <v>2013501</v>
      </c>
      <c r="B199" s="61" t="s">
        <v>56</v>
      </c>
      <c r="C199" s="94"/>
      <c r="D199" s="159"/>
      <c r="E199" s="148"/>
    </row>
    <row r="200" ht="18.75" customHeight="1" spans="1:5">
      <c r="A200" s="61">
        <v>2013502</v>
      </c>
      <c r="B200" s="61" t="s">
        <v>57</v>
      </c>
      <c r="C200" s="94"/>
      <c r="D200" s="159"/>
      <c r="E200" s="148"/>
    </row>
    <row r="201" ht="18.75" customHeight="1" spans="1:5">
      <c r="A201" s="61">
        <v>2013503</v>
      </c>
      <c r="B201" s="61" t="s">
        <v>58</v>
      </c>
      <c r="C201" s="94"/>
      <c r="D201" s="159"/>
      <c r="E201" s="148"/>
    </row>
    <row r="202" ht="18.75" customHeight="1" spans="1:5">
      <c r="A202" s="61">
        <v>2013550</v>
      </c>
      <c r="B202" s="61" t="s">
        <v>65</v>
      </c>
      <c r="C202" s="94">
        <v>50</v>
      </c>
      <c r="D202" s="159">
        <v>4</v>
      </c>
      <c r="E202" s="148">
        <f>D202/C202</f>
        <v>0.08</v>
      </c>
    </row>
    <row r="203" ht="18.75" customHeight="1" spans="1:5">
      <c r="A203" s="61">
        <v>2013599</v>
      </c>
      <c r="B203" s="61" t="s">
        <v>164</v>
      </c>
      <c r="C203" s="94"/>
      <c r="D203" s="159"/>
      <c r="E203" s="148"/>
    </row>
    <row r="204" ht="18.75" customHeight="1" spans="1:5">
      <c r="A204" s="61">
        <v>20136</v>
      </c>
      <c r="B204" s="61" t="s">
        <v>165</v>
      </c>
      <c r="C204" s="58">
        <v>1703</v>
      </c>
      <c r="D204" s="159">
        <v>1620</v>
      </c>
      <c r="E204" s="148">
        <f>D204/C204</f>
        <v>0.951262477980035</v>
      </c>
    </row>
    <row r="205" ht="18.75" customHeight="1" spans="1:5">
      <c r="A205" s="61">
        <v>2013601</v>
      </c>
      <c r="B205" s="61" t="s">
        <v>56</v>
      </c>
      <c r="C205" s="94">
        <v>1587</v>
      </c>
      <c r="D205" s="159">
        <v>1202</v>
      </c>
      <c r="E205" s="148">
        <f>D205/C205</f>
        <v>0.757403906742281</v>
      </c>
    </row>
    <row r="206" ht="18.75" customHeight="1" spans="1:5">
      <c r="A206" s="61">
        <v>2013602</v>
      </c>
      <c r="B206" s="61" t="s">
        <v>57</v>
      </c>
      <c r="C206" s="94"/>
      <c r="D206" s="159"/>
      <c r="E206" s="148"/>
    </row>
    <row r="207" ht="18.75" customHeight="1" spans="1:5">
      <c r="A207" s="61">
        <v>2013603</v>
      </c>
      <c r="B207" s="61" t="s">
        <v>58</v>
      </c>
      <c r="C207" s="94"/>
      <c r="D207" s="159"/>
      <c r="E207" s="148"/>
    </row>
    <row r="208" ht="18.75" customHeight="1" spans="1:5">
      <c r="A208" s="61">
        <v>2013650</v>
      </c>
      <c r="B208" s="61" t="s">
        <v>65</v>
      </c>
      <c r="C208" s="94">
        <v>56</v>
      </c>
      <c r="D208" s="159">
        <v>97</v>
      </c>
      <c r="E208" s="148">
        <f>D208/C208</f>
        <v>1.73214285714286</v>
      </c>
    </row>
    <row r="209" ht="18.75" customHeight="1" spans="1:5">
      <c r="A209" s="61">
        <v>2013699</v>
      </c>
      <c r="B209" s="61" t="s">
        <v>166</v>
      </c>
      <c r="C209" s="94">
        <v>60</v>
      </c>
      <c r="D209" s="159">
        <v>321</v>
      </c>
      <c r="E209" s="148">
        <f>D209/C209</f>
        <v>5.35</v>
      </c>
    </row>
    <row r="210" ht="18.75" customHeight="1" spans="1:5">
      <c r="A210" s="61">
        <v>20137</v>
      </c>
      <c r="B210" s="61" t="s">
        <v>167</v>
      </c>
      <c r="C210" s="58"/>
      <c r="D210" s="159"/>
      <c r="E210" s="148"/>
    </row>
    <row r="211" ht="18.75" customHeight="1" spans="1:5">
      <c r="A211" s="61">
        <v>2013701</v>
      </c>
      <c r="B211" s="61" t="s">
        <v>56</v>
      </c>
      <c r="C211" s="94"/>
      <c r="D211" s="159"/>
      <c r="E211" s="148"/>
    </row>
    <row r="212" ht="18.75" customHeight="1" spans="1:5">
      <c r="A212" s="61">
        <v>2013702</v>
      </c>
      <c r="B212" s="61" t="s">
        <v>57</v>
      </c>
      <c r="C212" s="94"/>
      <c r="D212" s="159"/>
      <c r="E212" s="148"/>
    </row>
    <row r="213" ht="18.75" customHeight="1" spans="1:5">
      <c r="A213" s="61">
        <v>2013703</v>
      </c>
      <c r="B213" s="61" t="s">
        <v>58</v>
      </c>
      <c r="C213" s="94"/>
      <c r="D213" s="159"/>
      <c r="E213" s="148"/>
    </row>
    <row r="214" ht="18.75" customHeight="1" spans="1:5">
      <c r="A214" s="61">
        <v>2013704</v>
      </c>
      <c r="B214" s="61" t="s">
        <v>168</v>
      </c>
      <c r="C214" s="94"/>
      <c r="D214" s="159"/>
      <c r="E214" s="148"/>
    </row>
    <row r="215" ht="18.75" customHeight="1" spans="1:5">
      <c r="A215" s="61">
        <v>2013750</v>
      </c>
      <c r="B215" s="61" t="s">
        <v>65</v>
      </c>
      <c r="C215" s="94"/>
      <c r="D215" s="159"/>
      <c r="E215" s="148"/>
    </row>
    <row r="216" ht="18.75" customHeight="1" spans="1:5">
      <c r="A216" s="61">
        <v>2013799</v>
      </c>
      <c r="B216" s="61" t="s">
        <v>169</v>
      </c>
      <c r="C216" s="94"/>
      <c r="D216" s="159"/>
      <c r="E216" s="148"/>
    </row>
    <row r="217" ht="18.75" customHeight="1" spans="1:5">
      <c r="A217" s="61">
        <v>20138</v>
      </c>
      <c r="B217" s="61" t="s">
        <v>170</v>
      </c>
      <c r="C217" s="58">
        <v>3830</v>
      </c>
      <c r="D217" s="159">
        <v>4753</v>
      </c>
      <c r="E217" s="148">
        <f>D217/C217</f>
        <v>1.24099216710183</v>
      </c>
    </row>
    <row r="218" ht="18.75" customHeight="1" spans="1:5">
      <c r="A218" s="61">
        <v>2013801</v>
      </c>
      <c r="B218" s="61" t="s">
        <v>56</v>
      </c>
      <c r="C218" s="94">
        <v>3476</v>
      </c>
      <c r="D218" s="159">
        <v>4560</v>
      </c>
      <c r="E218" s="148">
        <f>D218/C218</f>
        <v>1.31185270425777</v>
      </c>
    </row>
    <row r="219" ht="18.75" customHeight="1" spans="1:5">
      <c r="A219" s="61">
        <v>2013802</v>
      </c>
      <c r="B219" s="61" t="s">
        <v>57</v>
      </c>
      <c r="C219" s="94"/>
      <c r="D219" s="159"/>
      <c r="E219" s="148"/>
    </row>
    <row r="220" ht="18.75" customHeight="1" spans="1:5">
      <c r="A220" s="61">
        <v>2013803</v>
      </c>
      <c r="B220" s="61" t="s">
        <v>58</v>
      </c>
      <c r="C220" s="94"/>
      <c r="D220" s="159"/>
      <c r="E220" s="148"/>
    </row>
    <row r="221" ht="18.75" customHeight="1" spans="1:5">
      <c r="A221" s="61">
        <v>2013804</v>
      </c>
      <c r="B221" s="61" t="s">
        <v>171</v>
      </c>
      <c r="C221" s="94"/>
      <c r="D221" s="159">
        <v>21</v>
      </c>
      <c r="E221" s="148"/>
    </row>
    <row r="222" ht="18.75" customHeight="1" spans="1:5">
      <c r="A222" s="61">
        <v>2013805</v>
      </c>
      <c r="B222" s="61" t="s">
        <v>172</v>
      </c>
      <c r="C222" s="94"/>
      <c r="D222" s="159">
        <v>12</v>
      </c>
      <c r="E222" s="148"/>
    </row>
    <row r="223" ht="18.75" customHeight="1" spans="1:5">
      <c r="A223" s="61">
        <v>2013808</v>
      </c>
      <c r="B223" s="61" t="s">
        <v>97</v>
      </c>
      <c r="C223" s="94"/>
      <c r="D223" s="159"/>
      <c r="E223" s="148"/>
    </row>
    <row r="224" ht="18.75" customHeight="1" spans="1:5">
      <c r="A224" s="61">
        <v>2013810</v>
      </c>
      <c r="B224" s="61" t="s">
        <v>173</v>
      </c>
      <c r="C224" s="94"/>
      <c r="D224" s="159"/>
      <c r="E224" s="148"/>
    </row>
    <row r="225" ht="18.75" customHeight="1" spans="1:5">
      <c r="A225" s="61">
        <v>2013812</v>
      </c>
      <c r="B225" s="61" t="s">
        <v>174</v>
      </c>
      <c r="C225" s="94"/>
      <c r="D225" s="159"/>
      <c r="E225" s="148"/>
    </row>
    <row r="226" ht="18.75" customHeight="1" spans="1:5">
      <c r="A226" s="61">
        <v>2013813</v>
      </c>
      <c r="B226" s="61" t="s">
        <v>175</v>
      </c>
      <c r="C226" s="94"/>
      <c r="D226" s="159"/>
      <c r="E226" s="148"/>
    </row>
    <row r="227" ht="18.75" customHeight="1" spans="1:5">
      <c r="A227" s="61">
        <v>2013814</v>
      </c>
      <c r="B227" s="61" t="s">
        <v>176</v>
      </c>
      <c r="C227" s="94"/>
      <c r="D227" s="159"/>
      <c r="E227" s="148"/>
    </row>
    <row r="228" ht="18.75" customHeight="1" spans="1:5">
      <c r="A228" s="61">
        <v>2013815</v>
      </c>
      <c r="B228" s="61" t="s">
        <v>177</v>
      </c>
      <c r="C228" s="94"/>
      <c r="D228" s="159"/>
      <c r="E228" s="148"/>
    </row>
    <row r="229" ht="18.75" customHeight="1" spans="1:5">
      <c r="A229" s="61">
        <v>2013816</v>
      </c>
      <c r="B229" s="61" t="s">
        <v>178</v>
      </c>
      <c r="C229" s="94">
        <v>168</v>
      </c>
      <c r="D229" s="159"/>
      <c r="E229" s="148"/>
    </row>
    <row r="230" ht="18.75" customHeight="1" spans="1:5">
      <c r="A230" s="61">
        <v>2013850</v>
      </c>
      <c r="B230" s="61" t="s">
        <v>65</v>
      </c>
      <c r="C230" s="94">
        <v>186</v>
      </c>
      <c r="D230" s="159">
        <v>160</v>
      </c>
      <c r="E230" s="148">
        <f>D230/C230</f>
        <v>0.860215053763441</v>
      </c>
    </row>
    <row r="231" ht="18.75" customHeight="1" spans="1:5">
      <c r="A231" s="61">
        <v>2013899</v>
      </c>
      <c r="B231" s="61" t="s">
        <v>179</v>
      </c>
      <c r="C231" s="94"/>
      <c r="D231" s="159"/>
      <c r="E231" s="148"/>
    </row>
    <row r="232" ht="18.75" customHeight="1" spans="1:5">
      <c r="A232" s="61">
        <v>20199</v>
      </c>
      <c r="B232" s="61" t="s">
        <v>180</v>
      </c>
      <c r="C232" s="58"/>
      <c r="D232" s="159"/>
      <c r="E232" s="148"/>
    </row>
    <row r="233" ht="18.75" customHeight="1" spans="1:5">
      <c r="A233" s="61">
        <v>2019901</v>
      </c>
      <c r="B233" s="61" t="s">
        <v>181</v>
      </c>
      <c r="C233" s="94"/>
      <c r="D233" s="159"/>
      <c r="E233" s="148"/>
    </row>
    <row r="234" ht="18.75" customHeight="1" spans="1:5">
      <c r="A234" s="61">
        <v>2019999</v>
      </c>
      <c r="B234" s="61" t="s">
        <v>182</v>
      </c>
      <c r="C234" s="94"/>
      <c r="D234" s="159"/>
      <c r="E234" s="148"/>
    </row>
    <row r="235" ht="18.75" customHeight="1" spans="1:5">
      <c r="A235" s="61">
        <v>202</v>
      </c>
      <c r="B235" s="61" t="s">
        <v>183</v>
      </c>
      <c r="C235" s="58"/>
      <c r="D235" s="159"/>
      <c r="E235" s="148"/>
    </row>
    <row r="236" ht="18.75" customHeight="1" spans="1:5">
      <c r="A236" s="57">
        <v>20201</v>
      </c>
      <c r="B236" s="57" t="s">
        <v>184</v>
      </c>
      <c r="C236" s="58"/>
      <c r="D236" s="159"/>
      <c r="E236" s="148"/>
    </row>
    <row r="237" ht="18.75" customHeight="1" spans="1:5">
      <c r="A237" s="61">
        <v>2020101</v>
      </c>
      <c r="B237" s="61" t="s">
        <v>56</v>
      </c>
      <c r="C237" s="94"/>
      <c r="D237" s="159"/>
      <c r="E237" s="148"/>
    </row>
    <row r="238" ht="18.75" customHeight="1" spans="1:5">
      <c r="A238" s="61">
        <v>2020102</v>
      </c>
      <c r="B238" s="61" t="s">
        <v>57</v>
      </c>
      <c r="C238" s="94"/>
      <c r="D238" s="159"/>
      <c r="E238" s="148"/>
    </row>
    <row r="239" ht="18.75" customHeight="1" spans="1:5">
      <c r="A239" s="61">
        <v>2020103</v>
      </c>
      <c r="B239" s="61" t="s">
        <v>58</v>
      </c>
      <c r="C239" s="94"/>
      <c r="D239" s="159"/>
      <c r="E239" s="148"/>
    </row>
    <row r="240" ht="18.75" customHeight="1" spans="1:5">
      <c r="A240" s="61">
        <v>2020104</v>
      </c>
      <c r="B240" s="61" t="s">
        <v>151</v>
      </c>
      <c r="C240" s="94"/>
      <c r="D240" s="159"/>
      <c r="E240" s="148"/>
    </row>
    <row r="241" ht="18.75" customHeight="1" spans="1:5">
      <c r="A241" s="61">
        <v>2020150</v>
      </c>
      <c r="B241" s="61" t="s">
        <v>65</v>
      </c>
      <c r="C241" s="94"/>
      <c r="D241" s="159"/>
      <c r="E241" s="148"/>
    </row>
    <row r="242" ht="18.75" customHeight="1" spans="1:5">
      <c r="A242" s="61">
        <v>2020199</v>
      </c>
      <c r="B242" s="61" t="s">
        <v>185</v>
      </c>
      <c r="C242" s="94"/>
      <c r="D242" s="159"/>
      <c r="E242" s="148"/>
    </row>
    <row r="243" ht="18.75" customHeight="1" spans="1:5">
      <c r="A243" s="57">
        <v>20202</v>
      </c>
      <c r="B243" s="57" t="s">
        <v>186</v>
      </c>
      <c r="C243" s="58"/>
      <c r="D243" s="159"/>
      <c r="E243" s="148"/>
    </row>
    <row r="244" ht="18.75" customHeight="1" spans="1:5">
      <c r="A244" s="61">
        <v>2020201</v>
      </c>
      <c r="B244" s="61" t="s">
        <v>187</v>
      </c>
      <c r="C244" s="94"/>
      <c r="D244" s="159"/>
      <c r="E244" s="148"/>
    </row>
    <row r="245" ht="18.75" customHeight="1" spans="1:5">
      <c r="A245" s="61">
        <v>2020202</v>
      </c>
      <c r="B245" s="61" t="s">
        <v>188</v>
      </c>
      <c r="C245" s="94"/>
      <c r="D245" s="159"/>
      <c r="E245" s="148"/>
    </row>
    <row r="246" ht="18.75" customHeight="1" spans="1:5">
      <c r="A246" s="57">
        <v>20203</v>
      </c>
      <c r="B246" s="57" t="s">
        <v>189</v>
      </c>
      <c r="C246" s="58"/>
      <c r="D246" s="159"/>
      <c r="E246" s="148"/>
    </row>
    <row r="247" ht="18.75" customHeight="1" spans="1:5">
      <c r="A247" s="61">
        <v>2020304</v>
      </c>
      <c r="B247" s="61" t="s">
        <v>190</v>
      </c>
      <c r="C247" s="94"/>
      <c r="D247" s="159"/>
      <c r="E247" s="148"/>
    </row>
    <row r="248" ht="18.75" customHeight="1" spans="1:5">
      <c r="A248" s="61">
        <v>2020306</v>
      </c>
      <c r="B248" s="61" t="s">
        <v>191</v>
      </c>
      <c r="C248" s="94"/>
      <c r="D248" s="159"/>
      <c r="E248" s="148"/>
    </row>
    <row r="249" ht="18.75" customHeight="1" spans="1:5">
      <c r="A249" s="57">
        <v>20204</v>
      </c>
      <c r="B249" s="57" t="s">
        <v>192</v>
      </c>
      <c r="C249" s="58"/>
      <c r="D249" s="159"/>
      <c r="E249" s="148"/>
    </row>
    <row r="250" ht="18.75" customHeight="1" spans="1:5">
      <c r="A250" s="61">
        <v>2020401</v>
      </c>
      <c r="B250" s="61" t="s">
        <v>193</v>
      </c>
      <c r="C250" s="94"/>
      <c r="D250" s="159"/>
      <c r="E250" s="148"/>
    </row>
    <row r="251" ht="18.75" customHeight="1" spans="1:5">
      <c r="A251" s="61">
        <v>2020402</v>
      </c>
      <c r="B251" s="61" t="s">
        <v>194</v>
      </c>
      <c r="C251" s="94"/>
      <c r="D251" s="159"/>
      <c r="E251" s="148"/>
    </row>
    <row r="252" ht="18.75" customHeight="1" spans="1:5">
      <c r="A252" s="61">
        <v>2020403</v>
      </c>
      <c r="B252" s="61" t="s">
        <v>195</v>
      </c>
      <c r="C252" s="94"/>
      <c r="D252" s="159"/>
      <c r="E252" s="148"/>
    </row>
    <row r="253" ht="18.75" customHeight="1" spans="1:5">
      <c r="A253" s="61">
        <v>2020404</v>
      </c>
      <c r="B253" s="61" t="s">
        <v>196</v>
      </c>
      <c r="C253" s="94"/>
      <c r="D253" s="159"/>
      <c r="E253" s="148"/>
    </row>
    <row r="254" ht="18.75" customHeight="1" spans="1:5">
      <c r="A254" s="61">
        <v>2020499</v>
      </c>
      <c r="B254" s="61" t="s">
        <v>197</v>
      </c>
      <c r="C254" s="94"/>
      <c r="D254" s="159"/>
      <c r="E254" s="148"/>
    </row>
    <row r="255" ht="18.75" customHeight="1" spans="1:5">
      <c r="A255" s="61">
        <v>20205</v>
      </c>
      <c r="B255" s="61" t="s">
        <v>198</v>
      </c>
      <c r="C255" s="58"/>
      <c r="D255" s="159"/>
      <c r="E255" s="148"/>
    </row>
    <row r="256" ht="18.75" customHeight="1" spans="1:5">
      <c r="A256" s="61">
        <v>2020503</v>
      </c>
      <c r="B256" s="61" t="s">
        <v>199</v>
      </c>
      <c r="C256" s="94"/>
      <c r="D256" s="159"/>
      <c r="E256" s="148"/>
    </row>
    <row r="257" ht="18.75" customHeight="1" spans="1:5">
      <c r="A257" s="61">
        <v>2020504</v>
      </c>
      <c r="B257" s="61" t="s">
        <v>200</v>
      </c>
      <c r="C257" s="94"/>
      <c r="D257" s="159"/>
      <c r="E257" s="148"/>
    </row>
    <row r="258" ht="18.75" customHeight="1" spans="1:5">
      <c r="A258" s="61">
        <v>2020505</v>
      </c>
      <c r="B258" s="61" t="s">
        <v>201</v>
      </c>
      <c r="C258" s="94"/>
      <c r="D258" s="159"/>
      <c r="E258" s="148"/>
    </row>
    <row r="259" ht="18.75" customHeight="1" spans="1:5">
      <c r="A259" s="61">
        <v>2020599</v>
      </c>
      <c r="B259" s="61" t="s">
        <v>202</v>
      </c>
      <c r="C259" s="94"/>
      <c r="D259" s="159"/>
      <c r="E259" s="148"/>
    </row>
    <row r="260" ht="18.75" customHeight="1" spans="1:5">
      <c r="A260" s="61">
        <v>20206</v>
      </c>
      <c r="B260" s="61" t="s">
        <v>203</v>
      </c>
      <c r="C260" s="58"/>
      <c r="D260" s="159"/>
      <c r="E260" s="148"/>
    </row>
    <row r="261" ht="18.75" customHeight="1" spans="1:5">
      <c r="A261" s="61">
        <v>2020601</v>
      </c>
      <c r="B261" s="61" t="s">
        <v>204</v>
      </c>
      <c r="C261" s="94"/>
      <c r="D261" s="159"/>
      <c r="E261" s="148"/>
    </row>
    <row r="262" ht="18.75" customHeight="1" spans="1:5">
      <c r="A262" s="57">
        <v>20207</v>
      </c>
      <c r="B262" s="57" t="s">
        <v>205</v>
      </c>
      <c r="C262" s="58"/>
      <c r="D262" s="159"/>
      <c r="E262" s="148"/>
    </row>
    <row r="263" ht="18.75" customHeight="1" spans="1:5">
      <c r="A263" s="61">
        <v>2020701</v>
      </c>
      <c r="B263" s="61" t="s">
        <v>206</v>
      </c>
      <c r="C263" s="94"/>
      <c r="D263" s="159"/>
      <c r="E263" s="148"/>
    </row>
    <row r="264" ht="18.75" customHeight="1" spans="1:5">
      <c r="A264" s="61">
        <v>2020702</v>
      </c>
      <c r="B264" s="61" t="s">
        <v>207</v>
      </c>
      <c r="C264" s="94"/>
      <c r="D264" s="159"/>
      <c r="E264" s="148"/>
    </row>
    <row r="265" ht="18.75" customHeight="1" spans="1:5">
      <c r="A265" s="61">
        <v>2020703</v>
      </c>
      <c r="B265" s="61" t="s">
        <v>208</v>
      </c>
      <c r="C265" s="94"/>
      <c r="D265" s="159"/>
      <c r="E265" s="148"/>
    </row>
    <row r="266" ht="18.75" customHeight="1" spans="1:5">
      <c r="A266" s="61">
        <v>2020799</v>
      </c>
      <c r="B266" s="61" t="s">
        <v>209</v>
      </c>
      <c r="C266" s="94"/>
      <c r="D266" s="159"/>
      <c r="E266" s="148"/>
    </row>
    <row r="267" ht="18.75" customHeight="1" spans="1:5">
      <c r="A267" s="57">
        <v>20208</v>
      </c>
      <c r="B267" s="57" t="s">
        <v>210</v>
      </c>
      <c r="C267" s="58"/>
      <c r="D267" s="159"/>
      <c r="E267" s="148"/>
    </row>
    <row r="268" ht="18.75" customHeight="1" spans="1:5">
      <c r="A268" s="61">
        <v>2020801</v>
      </c>
      <c r="B268" s="61" t="s">
        <v>56</v>
      </c>
      <c r="C268" s="94"/>
      <c r="D268" s="159"/>
      <c r="E268" s="148"/>
    </row>
    <row r="269" ht="18.75" customHeight="1" spans="1:5">
      <c r="A269" s="61">
        <v>2020802</v>
      </c>
      <c r="B269" s="61" t="s">
        <v>57</v>
      </c>
      <c r="C269" s="94"/>
      <c r="D269" s="159"/>
      <c r="E269" s="148"/>
    </row>
    <row r="270" ht="18.75" customHeight="1" spans="1:5">
      <c r="A270" s="61">
        <v>2020803</v>
      </c>
      <c r="B270" s="61" t="s">
        <v>58</v>
      </c>
      <c r="C270" s="94"/>
      <c r="D270" s="159"/>
      <c r="E270" s="148"/>
    </row>
    <row r="271" ht="18.75" customHeight="1" spans="1:5">
      <c r="A271" s="61">
        <v>2020850</v>
      </c>
      <c r="B271" s="61" t="s">
        <v>65</v>
      </c>
      <c r="C271" s="94"/>
      <c r="D271" s="159"/>
      <c r="E271" s="148"/>
    </row>
    <row r="272" ht="18.75" customHeight="1" spans="1:5">
      <c r="A272" s="61">
        <v>2020899</v>
      </c>
      <c r="B272" s="61" t="s">
        <v>211</v>
      </c>
      <c r="C272" s="94"/>
      <c r="D272" s="159"/>
      <c r="E272" s="148"/>
    </row>
    <row r="273" ht="18.75" customHeight="1" spans="1:5">
      <c r="A273" s="61">
        <v>20299</v>
      </c>
      <c r="B273" s="61" t="s">
        <v>212</v>
      </c>
      <c r="C273" s="58"/>
      <c r="D273" s="159"/>
      <c r="E273" s="148"/>
    </row>
    <row r="274" ht="18.75" customHeight="1" spans="1:5">
      <c r="A274" s="61">
        <v>2029999</v>
      </c>
      <c r="B274" s="61" t="s">
        <v>213</v>
      </c>
      <c r="C274" s="94"/>
      <c r="D274" s="159"/>
      <c r="E274" s="148"/>
    </row>
    <row r="275" ht="18.75" customHeight="1" spans="1:5">
      <c r="A275" s="61">
        <v>203</v>
      </c>
      <c r="B275" s="61" t="s">
        <v>214</v>
      </c>
      <c r="C275" s="58"/>
      <c r="D275" s="159"/>
      <c r="E275" s="148"/>
    </row>
    <row r="276" ht="18.75" customHeight="1" spans="1:5">
      <c r="A276" s="57">
        <v>20301</v>
      </c>
      <c r="B276" s="57" t="s">
        <v>215</v>
      </c>
      <c r="C276" s="58"/>
      <c r="D276" s="159"/>
      <c r="E276" s="148"/>
    </row>
    <row r="277" ht="18.75" customHeight="1" spans="1:5">
      <c r="A277" s="57">
        <v>2030101</v>
      </c>
      <c r="B277" s="57" t="s">
        <v>216</v>
      </c>
      <c r="C277" s="94"/>
      <c r="D277" s="159"/>
      <c r="E277" s="148"/>
    </row>
    <row r="278" ht="18.75" customHeight="1" spans="1:5">
      <c r="A278" s="57">
        <v>2030102</v>
      </c>
      <c r="B278" s="57" t="s">
        <v>217</v>
      </c>
      <c r="C278" s="94"/>
      <c r="D278" s="159"/>
      <c r="E278" s="148"/>
    </row>
    <row r="279" ht="18.75" customHeight="1" spans="1:5">
      <c r="A279" s="57">
        <v>2030199</v>
      </c>
      <c r="B279" s="57" t="s">
        <v>218</v>
      </c>
      <c r="C279" s="94"/>
      <c r="D279" s="159"/>
      <c r="E279" s="148"/>
    </row>
    <row r="280" ht="18.75" customHeight="1" spans="1:5">
      <c r="A280" s="57">
        <v>20304</v>
      </c>
      <c r="B280" s="57" t="s">
        <v>219</v>
      </c>
      <c r="C280" s="58"/>
      <c r="D280" s="159"/>
      <c r="E280" s="148"/>
    </row>
    <row r="281" ht="18.75" customHeight="1" spans="1:5">
      <c r="A281" s="57">
        <v>2030401</v>
      </c>
      <c r="B281" s="57" t="s">
        <v>220</v>
      </c>
      <c r="C281" s="94"/>
      <c r="D281" s="159"/>
      <c r="E281" s="148"/>
    </row>
    <row r="282" ht="18.75" customHeight="1" spans="1:5">
      <c r="A282" s="57">
        <v>20305</v>
      </c>
      <c r="B282" s="57" t="s">
        <v>221</v>
      </c>
      <c r="C282" s="58"/>
      <c r="D282" s="159"/>
      <c r="E282" s="148"/>
    </row>
    <row r="283" ht="18.75" customHeight="1" spans="1:5">
      <c r="A283" s="57">
        <v>2030501</v>
      </c>
      <c r="B283" s="57" t="s">
        <v>222</v>
      </c>
      <c r="C283" s="94"/>
      <c r="D283" s="159"/>
      <c r="E283" s="148"/>
    </row>
    <row r="284" ht="18.75" customHeight="1" spans="1:5">
      <c r="A284" s="57">
        <v>20306</v>
      </c>
      <c r="B284" s="57" t="s">
        <v>223</v>
      </c>
      <c r="C284" s="58"/>
      <c r="D284" s="159"/>
      <c r="E284" s="148"/>
    </row>
    <row r="285" ht="18.75" customHeight="1" spans="1:5">
      <c r="A285" s="57">
        <v>2030601</v>
      </c>
      <c r="B285" s="57" t="s">
        <v>224</v>
      </c>
      <c r="C285" s="94"/>
      <c r="D285" s="159"/>
      <c r="E285" s="148"/>
    </row>
    <row r="286" ht="18.75" customHeight="1" spans="1:5">
      <c r="A286" s="57">
        <v>2030602</v>
      </c>
      <c r="B286" s="57" t="s">
        <v>225</v>
      </c>
      <c r="C286" s="94"/>
      <c r="D286" s="159"/>
      <c r="E286" s="148"/>
    </row>
    <row r="287" ht="18.75" customHeight="1" spans="1:5">
      <c r="A287" s="57">
        <v>2030603</v>
      </c>
      <c r="B287" s="57" t="s">
        <v>226</v>
      </c>
      <c r="C287" s="94"/>
      <c r="D287" s="159"/>
      <c r="E287" s="148"/>
    </row>
    <row r="288" ht="18.75" customHeight="1" spans="1:5">
      <c r="A288" s="57">
        <v>2030604</v>
      </c>
      <c r="B288" s="57" t="s">
        <v>227</v>
      </c>
      <c r="C288" s="94"/>
      <c r="D288" s="159"/>
      <c r="E288" s="148"/>
    </row>
    <row r="289" ht="18.75" customHeight="1" spans="1:5">
      <c r="A289" s="57">
        <v>2030607</v>
      </c>
      <c r="B289" s="57" t="s">
        <v>228</v>
      </c>
      <c r="C289" s="94"/>
      <c r="D289" s="159"/>
      <c r="E289" s="148"/>
    </row>
    <row r="290" ht="18.75" customHeight="1" spans="1:5">
      <c r="A290" s="57">
        <v>2030608</v>
      </c>
      <c r="B290" s="57" t="s">
        <v>229</v>
      </c>
      <c r="C290" s="94"/>
      <c r="D290" s="159"/>
      <c r="E290" s="148"/>
    </row>
    <row r="291" ht="18.75" customHeight="1" spans="1:5">
      <c r="A291" s="57">
        <v>2030699</v>
      </c>
      <c r="B291" s="57" t="s">
        <v>230</v>
      </c>
      <c r="C291" s="94"/>
      <c r="D291" s="159"/>
      <c r="E291" s="148"/>
    </row>
    <row r="292" ht="18.75" customHeight="1" spans="1:5">
      <c r="A292" s="57">
        <v>20399</v>
      </c>
      <c r="B292" s="57" t="s">
        <v>231</v>
      </c>
      <c r="C292" s="58"/>
      <c r="D292" s="159"/>
      <c r="E292" s="148"/>
    </row>
    <row r="293" ht="18.75" customHeight="1" spans="1:5">
      <c r="A293" s="57">
        <v>2039999</v>
      </c>
      <c r="B293" s="57" t="s">
        <v>232</v>
      </c>
      <c r="C293" s="94"/>
      <c r="D293" s="159"/>
      <c r="E293" s="148"/>
    </row>
    <row r="294" ht="18.75" customHeight="1" spans="1:5">
      <c r="A294" s="61">
        <v>204</v>
      </c>
      <c r="B294" s="61" t="s">
        <v>233</v>
      </c>
      <c r="C294" s="58">
        <v>1841</v>
      </c>
      <c r="D294" s="159">
        <v>2207</v>
      </c>
      <c r="E294" s="148">
        <f>D294/C294</f>
        <v>1.19880499728408</v>
      </c>
    </row>
    <row r="295" ht="18.75" customHeight="1" spans="1:5">
      <c r="A295" s="61">
        <v>20401</v>
      </c>
      <c r="B295" s="61" t="s">
        <v>234</v>
      </c>
      <c r="C295" s="58"/>
      <c r="D295" s="159"/>
      <c r="E295" s="148"/>
    </row>
    <row r="296" ht="18.75" customHeight="1" spans="1:5">
      <c r="A296" s="61">
        <v>2040101</v>
      </c>
      <c r="B296" s="61" t="s">
        <v>235</v>
      </c>
      <c r="C296" s="94"/>
      <c r="D296" s="159"/>
      <c r="E296" s="148"/>
    </row>
    <row r="297" ht="18.75" customHeight="1" spans="1:5">
      <c r="A297" s="61">
        <v>2040199</v>
      </c>
      <c r="B297" s="61" t="s">
        <v>236</v>
      </c>
      <c r="C297" s="94"/>
      <c r="D297" s="159"/>
      <c r="E297" s="148"/>
    </row>
    <row r="298" ht="18.75" customHeight="1" spans="1:5">
      <c r="A298" s="61">
        <v>20402</v>
      </c>
      <c r="B298" s="61" t="s">
        <v>237</v>
      </c>
      <c r="C298" s="58"/>
      <c r="D298" s="159"/>
      <c r="E298" s="148"/>
    </row>
    <row r="299" ht="18.75" customHeight="1" spans="1:5">
      <c r="A299" s="61">
        <v>2040201</v>
      </c>
      <c r="B299" s="61" t="s">
        <v>56</v>
      </c>
      <c r="C299" s="94"/>
      <c r="D299" s="159"/>
      <c r="E299" s="148"/>
    </row>
    <row r="300" ht="18.75" customHeight="1" spans="1:5">
      <c r="A300" s="61">
        <v>2040202</v>
      </c>
      <c r="B300" s="61" t="s">
        <v>57</v>
      </c>
      <c r="C300" s="94"/>
      <c r="D300" s="159"/>
      <c r="E300" s="148"/>
    </row>
    <row r="301" ht="18.75" customHeight="1" spans="1:5">
      <c r="A301" s="61">
        <v>2040203</v>
      </c>
      <c r="B301" s="61" t="s">
        <v>58</v>
      </c>
      <c r="C301" s="94"/>
      <c r="D301" s="159"/>
      <c r="E301" s="148"/>
    </row>
    <row r="302" ht="18.75" customHeight="1" spans="1:5">
      <c r="A302" s="61">
        <v>2040219</v>
      </c>
      <c r="B302" s="61" t="s">
        <v>97</v>
      </c>
      <c r="C302" s="94"/>
      <c r="D302" s="159"/>
      <c r="E302" s="148"/>
    </row>
    <row r="303" ht="18.75" customHeight="1" spans="1:5">
      <c r="A303" s="61">
        <v>2040220</v>
      </c>
      <c r="B303" s="61" t="s">
        <v>238</v>
      </c>
      <c r="C303" s="94"/>
      <c r="D303" s="159"/>
      <c r="E303" s="148"/>
    </row>
    <row r="304" ht="18.75" customHeight="1" spans="1:5">
      <c r="A304" s="61">
        <v>2040221</v>
      </c>
      <c r="B304" s="61" t="s">
        <v>239</v>
      </c>
      <c r="C304" s="94"/>
      <c r="D304" s="159"/>
      <c r="E304" s="148"/>
    </row>
    <row r="305" ht="18.75" customHeight="1" spans="1:5">
      <c r="A305" s="61">
        <v>2040222</v>
      </c>
      <c r="B305" s="61" t="s">
        <v>240</v>
      </c>
      <c r="C305" s="94"/>
      <c r="D305" s="159"/>
      <c r="E305" s="148"/>
    </row>
    <row r="306" ht="18.75" customHeight="1" spans="1:5">
      <c r="A306" s="61">
        <v>2040223</v>
      </c>
      <c r="B306" s="61" t="s">
        <v>241</v>
      </c>
      <c r="C306" s="94"/>
      <c r="D306" s="159"/>
      <c r="E306" s="148"/>
    </row>
    <row r="307" ht="18.75" customHeight="1" spans="1:5">
      <c r="A307" s="61">
        <v>2040250</v>
      </c>
      <c r="B307" s="61" t="s">
        <v>65</v>
      </c>
      <c r="C307" s="94"/>
      <c r="D307" s="159"/>
      <c r="E307" s="148"/>
    </row>
    <row r="308" ht="18.75" customHeight="1" spans="1:5">
      <c r="A308" s="61">
        <v>2040299</v>
      </c>
      <c r="B308" s="61" t="s">
        <v>242</v>
      </c>
      <c r="C308" s="94"/>
      <c r="D308" s="159"/>
      <c r="E308" s="148"/>
    </row>
    <row r="309" ht="18.75" customHeight="1" spans="1:5">
      <c r="A309" s="61">
        <v>20403</v>
      </c>
      <c r="B309" s="61" t="s">
        <v>243</v>
      </c>
      <c r="C309" s="58"/>
      <c r="D309" s="159"/>
      <c r="E309" s="148"/>
    </row>
    <row r="310" ht="18.75" customHeight="1" spans="1:5">
      <c r="A310" s="61">
        <v>2040301</v>
      </c>
      <c r="B310" s="61" t="s">
        <v>56</v>
      </c>
      <c r="C310" s="94"/>
      <c r="D310" s="159"/>
      <c r="E310" s="148"/>
    </row>
    <row r="311" ht="18.75" customHeight="1" spans="1:5">
      <c r="A311" s="61">
        <v>2040302</v>
      </c>
      <c r="B311" s="61" t="s">
        <v>57</v>
      </c>
      <c r="C311" s="94"/>
      <c r="D311" s="159"/>
      <c r="E311" s="148"/>
    </row>
    <row r="312" ht="18.75" customHeight="1" spans="1:5">
      <c r="A312" s="61">
        <v>2040303</v>
      </c>
      <c r="B312" s="61" t="s">
        <v>58</v>
      </c>
      <c r="C312" s="94"/>
      <c r="D312" s="159"/>
      <c r="E312" s="148"/>
    </row>
    <row r="313" ht="18.75" customHeight="1" spans="1:5">
      <c r="A313" s="61">
        <v>2040304</v>
      </c>
      <c r="B313" s="61" t="s">
        <v>244</v>
      </c>
      <c r="C313" s="94"/>
      <c r="D313" s="159"/>
      <c r="E313" s="148"/>
    </row>
    <row r="314" ht="18.75" customHeight="1" spans="1:5">
      <c r="A314" s="61">
        <v>2040350</v>
      </c>
      <c r="B314" s="61" t="s">
        <v>65</v>
      </c>
      <c r="C314" s="94"/>
      <c r="D314" s="159"/>
      <c r="E314" s="148"/>
    </row>
    <row r="315" ht="18.75" customHeight="1" spans="1:5">
      <c r="A315" s="61">
        <v>2040399</v>
      </c>
      <c r="B315" s="61" t="s">
        <v>245</v>
      </c>
      <c r="C315" s="94"/>
      <c r="D315" s="159"/>
      <c r="E315" s="148"/>
    </row>
    <row r="316" ht="18.75" customHeight="1" spans="1:5">
      <c r="A316" s="61">
        <v>20404</v>
      </c>
      <c r="B316" s="61" t="s">
        <v>246</v>
      </c>
      <c r="C316" s="58"/>
      <c r="D316" s="159">
        <v>21</v>
      </c>
      <c r="E316" s="148"/>
    </row>
    <row r="317" ht="18.75" customHeight="1" spans="1:5">
      <c r="A317" s="61">
        <v>2040401</v>
      </c>
      <c r="B317" s="61" t="s">
        <v>56</v>
      </c>
      <c r="C317" s="94"/>
      <c r="D317" s="159"/>
      <c r="E317" s="148"/>
    </row>
    <row r="318" ht="18.75" customHeight="1" spans="1:5">
      <c r="A318" s="61">
        <v>2040402</v>
      </c>
      <c r="B318" s="61" t="s">
        <v>57</v>
      </c>
      <c r="C318" s="94"/>
      <c r="D318" s="159">
        <v>21</v>
      </c>
      <c r="E318" s="148"/>
    </row>
    <row r="319" ht="18.75" customHeight="1" spans="1:5">
      <c r="A319" s="61">
        <v>2040403</v>
      </c>
      <c r="B319" s="61" t="s">
        <v>58</v>
      </c>
      <c r="C319" s="94"/>
      <c r="D319" s="159"/>
      <c r="E319" s="148"/>
    </row>
    <row r="320" ht="18.75" customHeight="1" spans="1:5">
      <c r="A320" s="61">
        <v>2040409</v>
      </c>
      <c r="B320" s="61" t="s">
        <v>247</v>
      </c>
      <c r="C320" s="94"/>
      <c r="D320" s="159"/>
      <c r="E320" s="148"/>
    </row>
    <row r="321" ht="18.75" customHeight="1" spans="1:5">
      <c r="A321" s="61">
        <v>2040410</v>
      </c>
      <c r="B321" s="61" t="s">
        <v>248</v>
      </c>
      <c r="C321" s="94"/>
      <c r="D321" s="159"/>
      <c r="E321" s="148"/>
    </row>
    <row r="322" ht="18.75" customHeight="1" spans="1:5">
      <c r="A322" s="61">
        <v>2040450</v>
      </c>
      <c r="B322" s="61" t="s">
        <v>65</v>
      </c>
      <c r="C322" s="94"/>
      <c r="D322" s="159"/>
      <c r="E322" s="148"/>
    </row>
    <row r="323" ht="18.75" customHeight="1" spans="1:5">
      <c r="A323" s="61">
        <v>2040499</v>
      </c>
      <c r="B323" s="61" t="s">
        <v>249</v>
      </c>
      <c r="C323" s="94"/>
      <c r="D323" s="159"/>
      <c r="E323" s="148"/>
    </row>
    <row r="324" ht="18.75" customHeight="1" spans="1:5">
      <c r="A324" s="61">
        <v>20405</v>
      </c>
      <c r="B324" s="61" t="s">
        <v>250</v>
      </c>
      <c r="C324" s="58"/>
      <c r="D324" s="159">
        <v>61</v>
      </c>
      <c r="E324" s="148"/>
    </row>
    <row r="325" ht="18.75" customHeight="1" spans="1:5">
      <c r="A325" s="61">
        <v>2040501</v>
      </c>
      <c r="B325" s="61" t="s">
        <v>56</v>
      </c>
      <c r="C325" s="94"/>
      <c r="D325" s="159"/>
      <c r="E325" s="148"/>
    </row>
    <row r="326" ht="18.75" customHeight="1" spans="1:5">
      <c r="A326" s="61">
        <v>2040502</v>
      </c>
      <c r="B326" s="61" t="s">
        <v>57</v>
      </c>
      <c r="C326" s="94"/>
      <c r="D326" s="159">
        <v>61</v>
      </c>
      <c r="E326" s="148"/>
    </row>
    <row r="327" ht="18.75" customHeight="1" spans="1:5">
      <c r="A327" s="61">
        <v>2040503</v>
      </c>
      <c r="B327" s="61" t="s">
        <v>58</v>
      </c>
      <c r="C327" s="94"/>
      <c r="D327" s="159"/>
      <c r="E327" s="148"/>
    </row>
    <row r="328" ht="18.75" customHeight="1" spans="1:5">
      <c r="A328" s="61">
        <v>2040504</v>
      </c>
      <c r="B328" s="61" t="s">
        <v>251</v>
      </c>
      <c r="C328" s="94"/>
      <c r="D328" s="159"/>
      <c r="E328" s="148"/>
    </row>
    <row r="329" ht="18.75" customHeight="1" spans="1:5">
      <c r="A329" s="61">
        <v>2040505</v>
      </c>
      <c r="B329" s="61" t="s">
        <v>252</v>
      </c>
      <c r="C329" s="94"/>
      <c r="D329" s="159"/>
      <c r="E329" s="148"/>
    </row>
    <row r="330" ht="18.75" customHeight="1" spans="1:5">
      <c r="A330" s="61">
        <v>2040506</v>
      </c>
      <c r="B330" s="61" t="s">
        <v>253</v>
      </c>
      <c r="C330" s="94"/>
      <c r="D330" s="159"/>
      <c r="E330" s="148"/>
    </row>
    <row r="331" ht="18.75" customHeight="1" spans="1:5">
      <c r="A331" s="61">
        <v>2040550</v>
      </c>
      <c r="B331" s="61" t="s">
        <v>65</v>
      </c>
      <c r="C331" s="94"/>
      <c r="D331" s="159"/>
      <c r="E331" s="148"/>
    </row>
    <row r="332" ht="18.75" customHeight="1" spans="1:5">
      <c r="A332" s="61">
        <v>2040599</v>
      </c>
      <c r="B332" s="61" t="s">
        <v>254</v>
      </c>
      <c r="C332" s="94"/>
      <c r="D332" s="159"/>
      <c r="E332" s="148"/>
    </row>
    <row r="333" ht="18.75" customHeight="1" spans="1:5">
      <c r="A333" s="61">
        <v>20406</v>
      </c>
      <c r="B333" s="61" t="s">
        <v>255</v>
      </c>
      <c r="C333" s="58">
        <v>1841</v>
      </c>
      <c r="D333" s="159">
        <v>2125</v>
      </c>
      <c r="E333" s="148">
        <f>D333/C333</f>
        <v>1.15426398696361</v>
      </c>
    </row>
    <row r="334" ht="18.75" customHeight="1" spans="1:5">
      <c r="A334" s="61">
        <v>2040601</v>
      </c>
      <c r="B334" s="61" t="s">
        <v>56</v>
      </c>
      <c r="C334" s="94">
        <v>1000</v>
      </c>
      <c r="D334" s="159">
        <v>1832</v>
      </c>
      <c r="E334" s="148">
        <f>D334/C334</f>
        <v>1.832</v>
      </c>
    </row>
    <row r="335" ht="18.75" customHeight="1" spans="1:5">
      <c r="A335" s="61">
        <v>2040602</v>
      </c>
      <c r="B335" s="61" t="s">
        <v>57</v>
      </c>
      <c r="C335" s="94">
        <v>531</v>
      </c>
      <c r="D335" s="159">
        <v>228</v>
      </c>
      <c r="E335" s="148">
        <f>D335/C335</f>
        <v>0.429378531073446</v>
      </c>
    </row>
    <row r="336" ht="18.75" customHeight="1" spans="1:5">
      <c r="A336" s="61">
        <v>2040603</v>
      </c>
      <c r="B336" s="61" t="s">
        <v>58</v>
      </c>
      <c r="C336" s="94"/>
      <c r="D336" s="159"/>
      <c r="E336" s="148"/>
    </row>
    <row r="337" ht="18.75" customHeight="1" spans="1:5">
      <c r="A337" s="61">
        <v>2040604</v>
      </c>
      <c r="B337" s="61" t="s">
        <v>256</v>
      </c>
      <c r="C337" s="94"/>
      <c r="D337" s="159"/>
      <c r="E337" s="148"/>
    </row>
    <row r="338" ht="18.75" customHeight="1" spans="1:5">
      <c r="A338" s="61">
        <v>2040605</v>
      </c>
      <c r="B338" s="61" t="s">
        <v>257</v>
      </c>
      <c r="C338" s="94"/>
      <c r="D338" s="159"/>
      <c r="E338" s="148"/>
    </row>
    <row r="339" ht="18.75" customHeight="1" spans="1:5">
      <c r="A339" s="61">
        <v>2040606</v>
      </c>
      <c r="B339" s="61" t="s">
        <v>258</v>
      </c>
      <c r="C339" s="94"/>
      <c r="D339" s="159"/>
      <c r="E339" s="148"/>
    </row>
    <row r="340" ht="18.75" customHeight="1" spans="1:5">
      <c r="A340" s="61">
        <v>2040607</v>
      </c>
      <c r="B340" s="61" t="s">
        <v>259</v>
      </c>
      <c r="C340" s="94">
        <v>310</v>
      </c>
      <c r="D340" s="159">
        <v>65</v>
      </c>
      <c r="E340" s="148">
        <f>D340/C340</f>
        <v>0.209677419354839</v>
      </c>
    </row>
    <row r="341" ht="18.75" customHeight="1" spans="1:5">
      <c r="A341" s="61">
        <v>2040608</v>
      </c>
      <c r="B341" s="61" t="s">
        <v>260</v>
      </c>
      <c r="C341" s="94"/>
      <c r="D341" s="159"/>
      <c r="E341" s="148"/>
    </row>
    <row r="342" ht="18.75" customHeight="1" spans="1:5">
      <c r="A342" s="61">
        <v>2040610</v>
      </c>
      <c r="B342" s="61" t="s">
        <v>261</v>
      </c>
      <c r="C342" s="94"/>
      <c r="D342" s="159"/>
      <c r="E342" s="148"/>
    </row>
    <row r="343" ht="18.75" customHeight="1" spans="1:5">
      <c r="A343" s="61">
        <v>2040612</v>
      </c>
      <c r="B343" s="61" t="s">
        <v>262</v>
      </c>
      <c r="C343" s="94"/>
      <c r="D343" s="159"/>
      <c r="E343" s="148"/>
    </row>
    <row r="344" ht="18.75" customHeight="1" spans="1:5">
      <c r="A344" s="61">
        <v>2040613</v>
      </c>
      <c r="B344" s="61" t="s">
        <v>97</v>
      </c>
      <c r="C344" s="94"/>
      <c r="D344" s="159"/>
      <c r="E344" s="148"/>
    </row>
    <row r="345" ht="18.75" customHeight="1" spans="1:5">
      <c r="A345" s="61">
        <v>2040650</v>
      </c>
      <c r="B345" s="61" t="s">
        <v>65</v>
      </c>
      <c r="C345" s="94"/>
      <c r="D345" s="159"/>
      <c r="E345" s="148"/>
    </row>
    <row r="346" ht="18.75" customHeight="1" spans="1:5">
      <c r="A346" s="61">
        <v>2040699</v>
      </c>
      <c r="B346" s="61" t="s">
        <v>263</v>
      </c>
      <c r="C346" s="94"/>
      <c r="D346" s="159"/>
      <c r="E346" s="148"/>
    </row>
    <row r="347" ht="18.75" customHeight="1" spans="1:5">
      <c r="A347" s="61">
        <v>20407</v>
      </c>
      <c r="B347" s="61" t="s">
        <v>264</v>
      </c>
      <c r="C347" s="58"/>
      <c r="D347" s="159"/>
      <c r="E347" s="148"/>
    </row>
    <row r="348" ht="18.75" customHeight="1" spans="1:5">
      <c r="A348" s="61">
        <v>2040701</v>
      </c>
      <c r="B348" s="61" t="s">
        <v>56</v>
      </c>
      <c r="C348" s="94"/>
      <c r="D348" s="159"/>
      <c r="E348" s="148"/>
    </row>
    <row r="349" ht="18.75" customHeight="1" spans="1:5">
      <c r="A349" s="61">
        <v>2040702</v>
      </c>
      <c r="B349" s="61" t="s">
        <v>57</v>
      </c>
      <c r="C349" s="94"/>
      <c r="D349" s="159"/>
      <c r="E349" s="148"/>
    </row>
    <row r="350" ht="18.75" customHeight="1" spans="1:5">
      <c r="A350" s="61">
        <v>2040703</v>
      </c>
      <c r="B350" s="61" t="s">
        <v>58</v>
      </c>
      <c r="C350" s="94"/>
      <c r="D350" s="159"/>
      <c r="E350" s="148"/>
    </row>
    <row r="351" ht="18.75" customHeight="1" spans="1:5">
      <c r="A351" s="61">
        <v>2040704</v>
      </c>
      <c r="B351" s="61" t="s">
        <v>265</v>
      </c>
      <c r="C351" s="94"/>
      <c r="D351" s="159"/>
      <c r="E351" s="148"/>
    </row>
    <row r="352" ht="18.75" customHeight="1" spans="1:5">
      <c r="A352" s="61">
        <v>2040705</v>
      </c>
      <c r="B352" s="61" t="s">
        <v>266</v>
      </c>
      <c r="C352" s="94"/>
      <c r="D352" s="159"/>
      <c r="E352" s="148"/>
    </row>
    <row r="353" ht="18.75" customHeight="1" spans="1:5">
      <c r="A353" s="61">
        <v>2040706</v>
      </c>
      <c r="B353" s="61" t="s">
        <v>267</v>
      </c>
      <c r="C353" s="94"/>
      <c r="D353" s="159"/>
      <c r="E353" s="148"/>
    </row>
    <row r="354" ht="18.75" customHeight="1" spans="1:5">
      <c r="A354" s="61">
        <v>2040707</v>
      </c>
      <c r="B354" s="61" t="s">
        <v>97</v>
      </c>
      <c r="C354" s="94"/>
      <c r="D354" s="159"/>
      <c r="E354" s="148"/>
    </row>
    <row r="355" ht="18.75" customHeight="1" spans="1:5">
      <c r="A355" s="61">
        <v>2040750</v>
      </c>
      <c r="B355" s="61" t="s">
        <v>65</v>
      </c>
      <c r="C355" s="94"/>
      <c r="D355" s="159"/>
      <c r="E355" s="148"/>
    </row>
    <row r="356" ht="18.75" customHeight="1" spans="1:5">
      <c r="A356" s="61">
        <v>2040799</v>
      </c>
      <c r="B356" s="61" t="s">
        <v>268</v>
      </c>
      <c r="C356" s="94"/>
      <c r="D356" s="159"/>
      <c r="E356" s="148"/>
    </row>
    <row r="357" ht="18.75" customHeight="1" spans="1:5">
      <c r="A357" s="61">
        <v>20408</v>
      </c>
      <c r="B357" s="61" t="s">
        <v>269</v>
      </c>
      <c r="C357" s="58"/>
      <c r="D357" s="159"/>
      <c r="E357" s="148"/>
    </row>
    <row r="358" ht="18.75" customHeight="1" spans="1:5">
      <c r="A358" s="61">
        <v>2040801</v>
      </c>
      <c r="B358" s="61" t="s">
        <v>56</v>
      </c>
      <c r="C358" s="94"/>
      <c r="D358" s="159"/>
      <c r="E358" s="148"/>
    </row>
    <row r="359" ht="18.75" customHeight="1" spans="1:5">
      <c r="A359" s="61">
        <v>2040802</v>
      </c>
      <c r="B359" s="61" t="s">
        <v>57</v>
      </c>
      <c r="C359" s="94"/>
      <c r="D359" s="159"/>
      <c r="E359" s="148"/>
    </row>
    <row r="360" ht="18.75" customHeight="1" spans="1:5">
      <c r="A360" s="61">
        <v>2040803</v>
      </c>
      <c r="B360" s="61" t="s">
        <v>58</v>
      </c>
      <c r="C360" s="94"/>
      <c r="D360" s="159"/>
      <c r="E360" s="148"/>
    </row>
    <row r="361" ht="18.75" customHeight="1" spans="1:5">
      <c r="A361" s="61">
        <v>2040804</v>
      </c>
      <c r="B361" s="61" t="s">
        <v>270</v>
      </c>
      <c r="C361" s="94"/>
      <c r="D361" s="159"/>
      <c r="E361" s="148"/>
    </row>
    <row r="362" ht="18.75" customHeight="1" spans="1:5">
      <c r="A362" s="61">
        <v>2040805</v>
      </c>
      <c r="B362" s="61" t="s">
        <v>271</v>
      </c>
      <c r="C362" s="94"/>
      <c r="D362" s="159"/>
      <c r="E362" s="148"/>
    </row>
    <row r="363" ht="18.75" customHeight="1" spans="1:5">
      <c r="A363" s="61">
        <v>2040806</v>
      </c>
      <c r="B363" s="61" t="s">
        <v>272</v>
      </c>
      <c r="C363" s="94"/>
      <c r="D363" s="159"/>
      <c r="E363" s="148"/>
    </row>
    <row r="364" ht="18.75" customHeight="1" spans="1:5">
      <c r="A364" s="61">
        <v>2040807</v>
      </c>
      <c r="B364" s="61" t="s">
        <v>97</v>
      </c>
      <c r="C364" s="94"/>
      <c r="D364" s="159"/>
      <c r="E364" s="148"/>
    </row>
    <row r="365" ht="18.75" customHeight="1" spans="1:5">
      <c r="A365" s="61">
        <v>2040850</v>
      </c>
      <c r="B365" s="61" t="s">
        <v>65</v>
      </c>
      <c r="C365" s="94"/>
      <c r="D365" s="159"/>
      <c r="E365" s="148"/>
    </row>
    <row r="366" ht="18.75" customHeight="1" spans="1:5">
      <c r="A366" s="61">
        <v>2040899</v>
      </c>
      <c r="B366" s="61" t="s">
        <v>273</v>
      </c>
      <c r="C366" s="94"/>
      <c r="D366" s="159"/>
      <c r="E366" s="148"/>
    </row>
    <row r="367" ht="18.75" customHeight="1" spans="1:5">
      <c r="A367" s="61">
        <v>20409</v>
      </c>
      <c r="B367" s="61" t="s">
        <v>274</v>
      </c>
      <c r="C367" s="58"/>
      <c r="D367" s="159"/>
      <c r="E367" s="148"/>
    </row>
    <row r="368" ht="18.75" customHeight="1" spans="1:5">
      <c r="A368" s="61">
        <v>2040901</v>
      </c>
      <c r="B368" s="61" t="s">
        <v>56</v>
      </c>
      <c r="C368" s="94"/>
      <c r="D368" s="159"/>
      <c r="E368" s="148"/>
    </row>
    <row r="369" ht="18.75" customHeight="1" spans="1:5">
      <c r="A369" s="61">
        <v>2040902</v>
      </c>
      <c r="B369" s="61" t="s">
        <v>57</v>
      </c>
      <c r="C369" s="94"/>
      <c r="D369" s="159"/>
      <c r="E369" s="148"/>
    </row>
    <row r="370" ht="18.75" customHeight="1" spans="1:5">
      <c r="A370" s="61">
        <v>2040903</v>
      </c>
      <c r="B370" s="61" t="s">
        <v>58</v>
      </c>
      <c r="C370" s="94"/>
      <c r="D370" s="159"/>
      <c r="E370" s="148"/>
    </row>
    <row r="371" ht="18.75" customHeight="1" spans="1:5">
      <c r="A371" s="61">
        <v>2040904</v>
      </c>
      <c r="B371" s="61" t="s">
        <v>275</v>
      </c>
      <c r="C371" s="94"/>
      <c r="D371" s="159"/>
      <c r="E371" s="148"/>
    </row>
    <row r="372" ht="18.75" customHeight="1" spans="1:5">
      <c r="A372" s="61">
        <v>2040905</v>
      </c>
      <c r="B372" s="61" t="s">
        <v>276</v>
      </c>
      <c r="C372" s="94"/>
      <c r="D372" s="159"/>
      <c r="E372" s="148"/>
    </row>
    <row r="373" ht="18.75" customHeight="1" spans="1:5">
      <c r="A373" s="61">
        <v>2040950</v>
      </c>
      <c r="B373" s="61" t="s">
        <v>65</v>
      </c>
      <c r="C373" s="94"/>
      <c r="D373" s="159"/>
      <c r="E373" s="148"/>
    </row>
    <row r="374" ht="18.75" customHeight="1" spans="1:5">
      <c r="A374" s="61">
        <v>2040999</v>
      </c>
      <c r="B374" s="61" t="s">
        <v>277</v>
      </c>
      <c r="C374" s="94"/>
      <c r="D374" s="159"/>
      <c r="E374" s="148"/>
    </row>
    <row r="375" ht="18.75" customHeight="1" spans="1:5">
      <c r="A375" s="61">
        <v>20410</v>
      </c>
      <c r="B375" s="61" t="s">
        <v>278</v>
      </c>
      <c r="C375" s="58"/>
      <c r="D375" s="159"/>
      <c r="E375" s="148"/>
    </row>
    <row r="376" ht="18.75" customHeight="1" spans="1:5">
      <c r="A376" s="61">
        <v>2041001</v>
      </c>
      <c r="B376" s="61" t="s">
        <v>56</v>
      </c>
      <c r="C376" s="94"/>
      <c r="D376" s="159"/>
      <c r="E376" s="148"/>
    </row>
    <row r="377" ht="18.75" customHeight="1" spans="1:5">
      <c r="A377" s="61">
        <v>2041002</v>
      </c>
      <c r="B377" s="61" t="s">
        <v>57</v>
      </c>
      <c r="C377" s="94"/>
      <c r="D377" s="159"/>
      <c r="E377" s="148"/>
    </row>
    <row r="378" ht="18.75" customHeight="1" spans="1:5">
      <c r="A378" s="61">
        <v>2041006</v>
      </c>
      <c r="B378" s="61" t="s">
        <v>97</v>
      </c>
      <c r="C378" s="94"/>
      <c r="D378" s="159"/>
      <c r="E378" s="148"/>
    </row>
    <row r="379" ht="18.75" customHeight="1" spans="1:5">
      <c r="A379" s="61">
        <v>2041007</v>
      </c>
      <c r="B379" s="61" t="s">
        <v>279</v>
      </c>
      <c r="C379" s="94"/>
      <c r="D379" s="159"/>
      <c r="E379" s="148"/>
    </row>
    <row r="380" ht="18.75" customHeight="1" spans="1:5">
      <c r="A380" s="61">
        <v>2041099</v>
      </c>
      <c r="B380" s="61" t="s">
        <v>280</v>
      </c>
      <c r="C380" s="94"/>
      <c r="D380" s="159"/>
      <c r="E380" s="148"/>
    </row>
    <row r="381" ht="18.75" customHeight="1" spans="1:5">
      <c r="A381" s="61">
        <v>20499</v>
      </c>
      <c r="B381" s="61" t="s">
        <v>281</v>
      </c>
      <c r="C381" s="58"/>
      <c r="D381" s="159"/>
      <c r="E381" s="148"/>
    </row>
    <row r="382" ht="18.75" customHeight="1" spans="1:5">
      <c r="A382" s="61">
        <v>2049902</v>
      </c>
      <c r="B382" s="61" t="s">
        <v>282</v>
      </c>
      <c r="C382" s="94"/>
      <c r="D382" s="159"/>
      <c r="E382" s="148"/>
    </row>
    <row r="383" ht="18.75" customHeight="1" spans="1:5">
      <c r="A383" s="61">
        <v>2049999</v>
      </c>
      <c r="B383" s="61" t="s">
        <v>283</v>
      </c>
      <c r="C383" s="94"/>
      <c r="D383" s="159"/>
      <c r="E383" s="148"/>
    </row>
    <row r="384" ht="18.75" customHeight="1" spans="1:5">
      <c r="A384" s="61">
        <v>205</v>
      </c>
      <c r="B384" s="61" t="s">
        <v>284</v>
      </c>
      <c r="C384" s="58">
        <v>97414</v>
      </c>
      <c r="D384" s="159">
        <v>83013</v>
      </c>
      <c r="E384" s="148">
        <f>D384/C384</f>
        <v>0.852167039645226</v>
      </c>
    </row>
    <row r="385" ht="18.75" customHeight="1" spans="1:5">
      <c r="A385" s="61">
        <v>20501</v>
      </c>
      <c r="B385" s="61" t="s">
        <v>285</v>
      </c>
      <c r="C385" s="58">
        <v>6352</v>
      </c>
      <c r="D385" s="159">
        <v>4020</v>
      </c>
      <c r="E385" s="148">
        <f>D385/C385</f>
        <v>0.632871536523929</v>
      </c>
    </row>
    <row r="386" ht="18.75" customHeight="1" spans="1:5">
      <c r="A386" s="61">
        <v>2050101</v>
      </c>
      <c r="B386" s="61" t="s">
        <v>56</v>
      </c>
      <c r="C386" s="94">
        <v>5710</v>
      </c>
      <c r="D386" s="159">
        <v>2784</v>
      </c>
      <c r="E386" s="148">
        <f>D386/C386</f>
        <v>0.487565674255692</v>
      </c>
    </row>
    <row r="387" ht="18.75" customHeight="1" spans="1:5">
      <c r="A387" s="61">
        <v>2050102</v>
      </c>
      <c r="B387" s="61" t="s">
        <v>57</v>
      </c>
      <c r="C387" s="94"/>
      <c r="D387" s="159"/>
      <c r="E387" s="148"/>
    </row>
    <row r="388" ht="18.75" customHeight="1" spans="1:5">
      <c r="A388" s="61">
        <v>2050103</v>
      </c>
      <c r="B388" s="61" t="s">
        <v>58</v>
      </c>
      <c r="C388" s="94"/>
      <c r="D388" s="159"/>
      <c r="E388" s="148"/>
    </row>
    <row r="389" ht="18.75" customHeight="1" spans="1:5">
      <c r="A389" s="61">
        <v>2050199</v>
      </c>
      <c r="B389" s="61" t="s">
        <v>286</v>
      </c>
      <c r="C389" s="94">
        <v>642</v>
      </c>
      <c r="D389" s="159">
        <v>1236</v>
      </c>
      <c r="E389" s="148">
        <f t="shared" ref="E389:E394" si="0">D389/C389</f>
        <v>1.92523364485981</v>
      </c>
    </row>
    <row r="390" ht="18.75" customHeight="1" spans="1:5">
      <c r="A390" s="61">
        <v>20502</v>
      </c>
      <c r="B390" s="61" t="s">
        <v>287</v>
      </c>
      <c r="C390" s="58">
        <v>84588</v>
      </c>
      <c r="D390" s="159">
        <v>72119</v>
      </c>
      <c r="E390" s="148">
        <f t="shared" si="0"/>
        <v>0.852591384120679</v>
      </c>
    </row>
    <row r="391" ht="18.75" customHeight="1" spans="1:5">
      <c r="A391" s="61">
        <v>2050201</v>
      </c>
      <c r="B391" s="61" t="s">
        <v>288</v>
      </c>
      <c r="C391" s="94">
        <v>2949</v>
      </c>
      <c r="D391" s="159">
        <v>1899</v>
      </c>
      <c r="E391" s="148">
        <f t="shared" si="0"/>
        <v>0.643947100712106</v>
      </c>
    </row>
    <row r="392" ht="18.75" customHeight="1" spans="1:5">
      <c r="A392" s="61">
        <v>2050202</v>
      </c>
      <c r="B392" s="61" t="s">
        <v>289</v>
      </c>
      <c r="C392" s="94">
        <v>43822</v>
      </c>
      <c r="D392" s="159">
        <v>42248</v>
      </c>
      <c r="E392" s="148">
        <f t="shared" si="0"/>
        <v>0.964081967961298</v>
      </c>
    </row>
    <row r="393" ht="18.75" customHeight="1" spans="1:5">
      <c r="A393" s="61">
        <v>2050203</v>
      </c>
      <c r="B393" s="61" t="s">
        <v>290</v>
      </c>
      <c r="C393" s="94">
        <v>30468</v>
      </c>
      <c r="D393" s="159">
        <v>22809</v>
      </c>
      <c r="E393" s="148">
        <f t="shared" si="0"/>
        <v>0.748621504529342</v>
      </c>
    </row>
    <row r="394" ht="18.75" customHeight="1" spans="1:5">
      <c r="A394" s="61">
        <v>2050204</v>
      </c>
      <c r="B394" s="61" t="s">
        <v>291</v>
      </c>
      <c r="C394" s="94">
        <v>5500</v>
      </c>
      <c r="D394" s="159">
        <v>5141</v>
      </c>
      <c r="E394" s="148">
        <f t="shared" si="0"/>
        <v>0.934727272727273</v>
      </c>
    </row>
    <row r="395" ht="18.75" customHeight="1" spans="1:5">
      <c r="A395" s="61">
        <v>2050205</v>
      </c>
      <c r="B395" s="61" t="s">
        <v>292</v>
      </c>
      <c r="C395" s="94"/>
      <c r="D395" s="159"/>
      <c r="E395" s="148"/>
    </row>
    <row r="396" ht="18.75" customHeight="1" spans="1:5">
      <c r="A396" s="61">
        <v>2050299</v>
      </c>
      <c r="B396" s="61" t="s">
        <v>293</v>
      </c>
      <c r="C396" s="94">
        <v>1849</v>
      </c>
      <c r="D396" s="159">
        <v>22</v>
      </c>
      <c r="E396" s="148">
        <f>D396/C396</f>
        <v>0.0118983234180638</v>
      </c>
    </row>
    <row r="397" ht="18.75" customHeight="1" spans="1:5">
      <c r="A397" s="61">
        <v>20503</v>
      </c>
      <c r="B397" s="61" t="s">
        <v>294</v>
      </c>
      <c r="C397" s="58">
        <v>2240</v>
      </c>
      <c r="D397" s="159">
        <v>2401</v>
      </c>
      <c r="E397" s="148">
        <f>D397/C397</f>
        <v>1.071875</v>
      </c>
    </row>
    <row r="398" ht="18.75" customHeight="1" spans="1:5">
      <c r="A398" s="61">
        <v>2050301</v>
      </c>
      <c r="B398" s="61" t="s">
        <v>295</v>
      </c>
      <c r="C398" s="94"/>
      <c r="D398" s="159"/>
      <c r="E398" s="148"/>
    </row>
    <row r="399" ht="18.75" customHeight="1" spans="1:5">
      <c r="A399" s="61">
        <v>2050302</v>
      </c>
      <c r="B399" s="61" t="s">
        <v>296</v>
      </c>
      <c r="C399" s="94">
        <v>1991</v>
      </c>
      <c r="D399" s="159">
        <v>2401</v>
      </c>
      <c r="E399" s="148">
        <f>D399/C399</f>
        <v>1.20592667001507</v>
      </c>
    </row>
    <row r="400" ht="18.75" customHeight="1" spans="1:5">
      <c r="A400" s="61">
        <v>2050303</v>
      </c>
      <c r="B400" s="61" t="s">
        <v>297</v>
      </c>
      <c r="C400" s="94">
        <v>249</v>
      </c>
      <c r="D400" s="159"/>
      <c r="E400" s="148"/>
    </row>
    <row r="401" ht="18.75" customHeight="1" spans="1:5">
      <c r="A401" s="61">
        <v>2050305</v>
      </c>
      <c r="B401" s="61" t="s">
        <v>298</v>
      </c>
      <c r="C401" s="94"/>
      <c r="D401" s="159"/>
      <c r="E401" s="148"/>
    </row>
    <row r="402" ht="18.75" customHeight="1" spans="1:5">
      <c r="A402" s="61">
        <v>2050399</v>
      </c>
      <c r="B402" s="61" t="s">
        <v>299</v>
      </c>
      <c r="C402" s="94"/>
      <c r="D402" s="159"/>
      <c r="E402" s="148"/>
    </row>
    <row r="403" ht="18.75" customHeight="1" spans="1:5">
      <c r="A403" s="61">
        <v>20504</v>
      </c>
      <c r="B403" s="61" t="s">
        <v>300</v>
      </c>
      <c r="C403" s="58"/>
      <c r="D403" s="159"/>
      <c r="E403" s="148"/>
    </row>
    <row r="404" ht="18.75" customHeight="1" spans="1:5">
      <c r="A404" s="61">
        <v>2050401</v>
      </c>
      <c r="B404" s="61" t="s">
        <v>301</v>
      </c>
      <c r="C404" s="94"/>
      <c r="D404" s="159"/>
      <c r="E404" s="148"/>
    </row>
    <row r="405" ht="18.75" customHeight="1" spans="1:5">
      <c r="A405" s="61">
        <v>2050402</v>
      </c>
      <c r="B405" s="61" t="s">
        <v>302</v>
      </c>
      <c r="C405" s="94"/>
      <c r="D405" s="159"/>
      <c r="E405" s="148"/>
    </row>
    <row r="406" ht="18.75" customHeight="1" spans="1:5">
      <c r="A406" s="61">
        <v>2050403</v>
      </c>
      <c r="B406" s="61" t="s">
        <v>303</v>
      </c>
      <c r="C406" s="94"/>
      <c r="D406" s="159"/>
      <c r="E406" s="148"/>
    </row>
    <row r="407" ht="18.75" customHeight="1" spans="1:5">
      <c r="A407" s="61">
        <v>2050404</v>
      </c>
      <c r="B407" s="61" t="s">
        <v>304</v>
      </c>
      <c r="C407" s="94"/>
      <c r="D407" s="159"/>
      <c r="E407" s="148"/>
    </row>
    <row r="408" ht="18.75" customHeight="1" spans="1:5">
      <c r="A408" s="61">
        <v>2050499</v>
      </c>
      <c r="B408" s="61" t="s">
        <v>305</v>
      </c>
      <c r="C408" s="94"/>
      <c r="D408" s="159"/>
      <c r="E408" s="148"/>
    </row>
    <row r="409" ht="18.75" customHeight="1" spans="1:5">
      <c r="A409" s="61">
        <v>20505</v>
      </c>
      <c r="B409" s="61" t="s">
        <v>306</v>
      </c>
      <c r="C409" s="58"/>
      <c r="D409" s="159"/>
      <c r="E409" s="148"/>
    </row>
    <row r="410" ht="18.75" customHeight="1" spans="1:5">
      <c r="A410" s="61">
        <v>2050501</v>
      </c>
      <c r="B410" s="61" t="s">
        <v>307</v>
      </c>
      <c r="C410" s="94"/>
      <c r="D410" s="159"/>
      <c r="E410" s="148"/>
    </row>
    <row r="411" ht="18.75" customHeight="1" spans="1:5">
      <c r="A411" s="61">
        <v>2050502</v>
      </c>
      <c r="B411" s="61" t="s">
        <v>308</v>
      </c>
      <c r="C411" s="94"/>
      <c r="D411" s="159"/>
      <c r="E411" s="148"/>
    </row>
    <row r="412" ht="18.75" customHeight="1" spans="1:5">
      <c r="A412" s="61">
        <v>2050599</v>
      </c>
      <c r="B412" s="61" t="s">
        <v>309</v>
      </c>
      <c r="C412" s="94"/>
      <c r="D412" s="159"/>
      <c r="E412" s="148"/>
    </row>
    <row r="413" ht="18.75" customHeight="1" spans="1:5">
      <c r="A413" s="61">
        <v>20506</v>
      </c>
      <c r="B413" s="61" t="s">
        <v>310</v>
      </c>
      <c r="C413" s="58"/>
      <c r="D413" s="159"/>
      <c r="E413" s="148"/>
    </row>
    <row r="414" ht="18.75" customHeight="1" spans="1:5">
      <c r="A414" s="61">
        <v>2050601</v>
      </c>
      <c r="B414" s="61" t="s">
        <v>311</v>
      </c>
      <c r="C414" s="94"/>
      <c r="D414" s="159"/>
      <c r="E414" s="148"/>
    </row>
    <row r="415" ht="18.75" customHeight="1" spans="1:5">
      <c r="A415" s="61">
        <v>2050602</v>
      </c>
      <c r="B415" s="61" t="s">
        <v>312</v>
      </c>
      <c r="C415" s="94"/>
      <c r="D415" s="159"/>
      <c r="E415" s="148"/>
    </row>
    <row r="416" ht="18.75" customHeight="1" spans="1:5">
      <c r="A416" s="61">
        <v>2050699</v>
      </c>
      <c r="B416" s="61" t="s">
        <v>313</v>
      </c>
      <c r="C416" s="94"/>
      <c r="D416" s="159"/>
      <c r="E416" s="148"/>
    </row>
    <row r="417" ht="18.75" customHeight="1" spans="1:5">
      <c r="A417" s="61">
        <v>20507</v>
      </c>
      <c r="B417" s="61" t="s">
        <v>314</v>
      </c>
      <c r="C417" s="58">
        <v>598</v>
      </c>
      <c r="D417" s="159">
        <v>902</v>
      </c>
      <c r="E417" s="148">
        <f>D417/C417</f>
        <v>1.50836120401338</v>
      </c>
    </row>
    <row r="418" ht="18.75" customHeight="1" spans="1:5">
      <c r="A418" s="61">
        <v>2050701</v>
      </c>
      <c r="B418" s="61" t="s">
        <v>315</v>
      </c>
      <c r="C418" s="94">
        <v>598</v>
      </c>
      <c r="D418" s="159">
        <v>902</v>
      </c>
      <c r="E418" s="148">
        <f>D418/C418</f>
        <v>1.50836120401338</v>
      </c>
    </row>
    <row r="419" ht="18.75" customHeight="1" spans="1:5">
      <c r="A419" s="61">
        <v>2050702</v>
      </c>
      <c r="B419" s="61" t="s">
        <v>316</v>
      </c>
      <c r="C419" s="94"/>
      <c r="D419" s="159"/>
      <c r="E419" s="148"/>
    </row>
    <row r="420" ht="18.75" customHeight="1" spans="1:5">
      <c r="A420" s="61">
        <v>2050799</v>
      </c>
      <c r="B420" s="61" t="s">
        <v>317</v>
      </c>
      <c r="C420" s="94"/>
      <c r="D420" s="159"/>
      <c r="E420" s="148"/>
    </row>
    <row r="421" ht="18.75" customHeight="1" spans="1:5">
      <c r="A421" s="61">
        <v>20508</v>
      </c>
      <c r="B421" s="61" t="s">
        <v>318</v>
      </c>
      <c r="C421" s="58">
        <v>1245</v>
      </c>
      <c r="D421" s="159">
        <v>1180</v>
      </c>
      <c r="E421" s="148">
        <f>D421/C421</f>
        <v>0.947791164658635</v>
      </c>
    </row>
    <row r="422" ht="18.75" customHeight="1" spans="1:5">
      <c r="A422" s="61">
        <v>2050801</v>
      </c>
      <c r="B422" s="61" t="s">
        <v>319</v>
      </c>
      <c r="C422" s="94">
        <v>505</v>
      </c>
      <c r="D422" s="159">
        <v>422</v>
      </c>
      <c r="E422" s="148">
        <f>D422/C422</f>
        <v>0.835643564356436</v>
      </c>
    </row>
    <row r="423" ht="18.75" customHeight="1" spans="1:5">
      <c r="A423" s="61">
        <v>2050802</v>
      </c>
      <c r="B423" s="61" t="s">
        <v>320</v>
      </c>
      <c r="C423" s="94">
        <v>740</v>
      </c>
      <c r="D423" s="159">
        <v>758</v>
      </c>
      <c r="E423" s="148">
        <f>D423/C423</f>
        <v>1.02432432432432</v>
      </c>
    </row>
    <row r="424" ht="18.75" customHeight="1" spans="1:5">
      <c r="A424" s="61">
        <v>2050803</v>
      </c>
      <c r="B424" s="61" t="s">
        <v>321</v>
      </c>
      <c r="C424" s="94"/>
      <c r="D424" s="159"/>
      <c r="E424" s="148"/>
    </row>
    <row r="425" ht="18.75" customHeight="1" spans="1:5">
      <c r="A425" s="61">
        <v>2050804</v>
      </c>
      <c r="B425" s="61" t="s">
        <v>322</v>
      </c>
      <c r="C425" s="94"/>
      <c r="D425" s="159"/>
      <c r="E425" s="148"/>
    </row>
    <row r="426" ht="18.75" customHeight="1" spans="1:5">
      <c r="A426" s="61">
        <v>2050899</v>
      </c>
      <c r="B426" s="61" t="s">
        <v>323</v>
      </c>
      <c r="C426" s="94"/>
      <c r="D426" s="159"/>
      <c r="E426" s="148"/>
    </row>
    <row r="427" ht="18.75" customHeight="1" spans="1:5">
      <c r="A427" s="61">
        <v>20509</v>
      </c>
      <c r="B427" s="61" t="s">
        <v>324</v>
      </c>
      <c r="C427" s="58">
        <v>2391</v>
      </c>
      <c r="D427" s="159">
        <v>2391</v>
      </c>
      <c r="E427" s="148">
        <f>D427/C427</f>
        <v>1</v>
      </c>
    </row>
    <row r="428" ht="18.75" customHeight="1" spans="1:5">
      <c r="A428" s="61">
        <v>2050901</v>
      </c>
      <c r="B428" s="61" t="s">
        <v>325</v>
      </c>
      <c r="C428" s="94"/>
      <c r="D428" s="159"/>
      <c r="E428" s="148"/>
    </row>
    <row r="429" ht="18.75" customHeight="1" spans="1:5">
      <c r="A429" s="61">
        <v>2050902</v>
      </c>
      <c r="B429" s="61" t="s">
        <v>326</v>
      </c>
      <c r="C429" s="94"/>
      <c r="D429" s="159"/>
      <c r="E429" s="148"/>
    </row>
    <row r="430" ht="18.75" customHeight="1" spans="1:5">
      <c r="A430" s="61">
        <v>2050903</v>
      </c>
      <c r="B430" s="61" t="s">
        <v>327</v>
      </c>
      <c r="C430" s="94"/>
      <c r="D430" s="159"/>
      <c r="E430" s="148"/>
    </row>
    <row r="431" ht="18.75" customHeight="1" spans="1:5">
      <c r="A431" s="61">
        <v>2050904</v>
      </c>
      <c r="B431" s="61" t="s">
        <v>328</v>
      </c>
      <c r="C431" s="94"/>
      <c r="D431" s="159"/>
      <c r="E431" s="148"/>
    </row>
    <row r="432" ht="18.75" customHeight="1" spans="1:5">
      <c r="A432" s="61">
        <v>2050905</v>
      </c>
      <c r="B432" s="61" t="s">
        <v>329</v>
      </c>
      <c r="C432" s="94"/>
      <c r="D432" s="159"/>
      <c r="E432" s="148"/>
    </row>
    <row r="433" ht="18.75" customHeight="1" spans="1:5">
      <c r="A433" s="61">
        <v>2050999</v>
      </c>
      <c r="B433" s="61" t="s">
        <v>330</v>
      </c>
      <c r="C433" s="94">
        <v>2391</v>
      </c>
      <c r="D433" s="159">
        <v>2391</v>
      </c>
      <c r="E433" s="148">
        <f>D433/C433</f>
        <v>1</v>
      </c>
    </row>
    <row r="434" ht="18.75" customHeight="1" spans="1:5">
      <c r="A434" s="57">
        <v>20599</v>
      </c>
      <c r="B434" s="57" t="s">
        <v>331</v>
      </c>
      <c r="C434" s="58"/>
      <c r="D434" s="159"/>
      <c r="E434" s="148"/>
    </row>
    <row r="435" ht="18.75" customHeight="1" spans="1:5">
      <c r="A435" s="61">
        <v>2059999</v>
      </c>
      <c r="B435" s="57" t="s">
        <v>332</v>
      </c>
      <c r="C435" s="94"/>
      <c r="D435" s="159"/>
      <c r="E435" s="148"/>
    </row>
    <row r="436" ht="18.75" customHeight="1" spans="1:5">
      <c r="A436" s="61">
        <v>206</v>
      </c>
      <c r="B436" s="61" t="s">
        <v>333</v>
      </c>
      <c r="C436" s="58">
        <v>1276</v>
      </c>
      <c r="D436" s="159">
        <v>1336</v>
      </c>
      <c r="E436" s="148">
        <f>D436/C436</f>
        <v>1.04702194357367</v>
      </c>
    </row>
    <row r="437" ht="18.75" customHeight="1" spans="1:5">
      <c r="A437" s="61">
        <v>20601</v>
      </c>
      <c r="B437" s="61" t="s">
        <v>334</v>
      </c>
      <c r="C437" s="58">
        <v>166</v>
      </c>
      <c r="D437" s="159">
        <v>1</v>
      </c>
      <c r="E437" s="148">
        <f>D437/C437</f>
        <v>0.00602409638554217</v>
      </c>
    </row>
    <row r="438" ht="18.75" customHeight="1" spans="1:5">
      <c r="A438" s="61">
        <v>2060101</v>
      </c>
      <c r="B438" s="61" t="s">
        <v>56</v>
      </c>
      <c r="C438" s="94">
        <v>166</v>
      </c>
      <c r="D438" s="159">
        <v>1</v>
      </c>
      <c r="E438" s="148">
        <f>D438/C438</f>
        <v>0.00602409638554217</v>
      </c>
    </row>
    <row r="439" ht="18.75" customHeight="1" spans="1:5">
      <c r="A439" s="61">
        <v>2060102</v>
      </c>
      <c r="B439" s="61" t="s">
        <v>57</v>
      </c>
      <c r="C439" s="94"/>
      <c r="D439" s="159"/>
      <c r="E439" s="148"/>
    </row>
    <row r="440" ht="18.75" customHeight="1" spans="1:8">
      <c r="A440" s="61">
        <v>2060103</v>
      </c>
      <c r="B440" s="61" t="s">
        <v>58</v>
      </c>
      <c r="C440" s="94"/>
      <c r="D440" s="159"/>
      <c r="E440" s="148"/>
      <c r="H440" t="s">
        <v>1068</v>
      </c>
    </row>
    <row r="441" ht="18.75" customHeight="1" spans="1:5">
      <c r="A441" s="61">
        <v>2060199</v>
      </c>
      <c r="B441" s="61" t="s">
        <v>335</v>
      </c>
      <c r="C441" s="94"/>
      <c r="D441" s="159"/>
      <c r="E441" s="148"/>
    </row>
    <row r="442" ht="18.75" customHeight="1" spans="1:5">
      <c r="A442" s="61">
        <v>20602</v>
      </c>
      <c r="B442" s="61" t="s">
        <v>336</v>
      </c>
      <c r="C442" s="58"/>
      <c r="D442" s="159"/>
      <c r="E442" s="148"/>
    </row>
    <row r="443" ht="18.75" customHeight="1" spans="1:5">
      <c r="A443" s="61">
        <v>2060201</v>
      </c>
      <c r="B443" s="61" t="s">
        <v>337</v>
      </c>
      <c r="C443" s="94"/>
      <c r="D443" s="159"/>
      <c r="E443" s="148"/>
    </row>
    <row r="444" ht="18.75" customHeight="1" spans="1:5">
      <c r="A444" s="61">
        <v>2060203</v>
      </c>
      <c r="B444" s="61" t="s">
        <v>338</v>
      </c>
      <c r="C444" s="94"/>
      <c r="D444" s="159"/>
      <c r="E444" s="148"/>
    </row>
    <row r="445" ht="18.75" customHeight="1" spans="1:5">
      <c r="A445" s="61">
        <v>2060204</v>
      </c>
      <c r="B445" s="61" t="s">
        <v>339</v>
      </c>
      <c r="C445" s="94"/>
      <c r="D445" s="159"/>
      <c r="E445" s="148"/>
    </row>
    <row r="446" ht="18.75" customHeight="1" spans="1:5">
      <c r="A446" s="61">
        <v>2060205</v>
      </c>
      <c r="B446" s="61" t="s">
        <v>340</v>
      </c>
      <c r="C446" s="94"/>
      <c r="D446" s="159"/>
      <c r="E446" s="148"/>
    </row>
    <row r="447" ht="18.75" customHeight="1" spans="1:5">
      <c r="A447" s="61">
        <v>2060206</v>
      </c>
      <c r="B447" s="61" t="s">
        <v>341</v>
      </c>
      <c r="C447" s="94"/>
      <c r="D447" s="159"/>
      <c r="E447" s="148"/>
    </row>
    <row r="448" ht="18.75" customHeight="1" spans="1:5">
      <c r="A448" s="61">
        <v>2060207</v>
      </c>
      <c r="B448" s="61" t="s">
        <v>342</v>
      </c>
      <c r="C448" s="94"/>
      <c r="D448" s="159"/>
      <c r="E448" s="148"/>
    </row>
    <row r="449" ht="18.75" customHeight="1" spans="1:5">
      <c r="A449" s="61">
        <v>2060208</v>
      </c>
      <c r="B449" s="61" t="s">
        <v>343</v>
      </c>
      <c r="C449" s="94"/>
      <c r="D449" s="159"/>
      <c r="E449" s="148"/>
    </row>
    <row r="450" ht="18.75" customHeight="1" spans="1:5">
      <c r="A450" s="61">
        <v>2060299</v>
      </c>
      <c r="B450" s="61" t="s">
        <v>344</v>
      </c>
      <c r="C450" s="94"/>
      <c r="D450" s="159"/>
      <c r="E450" s="148"/>
    </row>
    <row r="451" ht="18.75" customHeight="1" spans="1:5">
      <c r="A451" s="61">
        <v>20603</v>
      </c>
      <c r="B451" s="61" t="s">
        <v>345</v>
      </c>
      <c r="C451" s="58">
        <v>452</v>
      </c>
      <c r="D451" s="159">
        <v>528</v>
      </c>
      <c r="E451" s="148">
        <f>D451/C451</f>
        <v>1.16814159292035</v>
      </c>
    </row>
    <row r="452" ht="18.75" customHeight="1" spans="1:5">
      <c r="A452" s="61">
        <v>2060301</v>
      </c>
      <c r="B452" s="61" t="s">
        <v>337</v>
      </c>
      <c r="C452" s="94">
        <v>322</v>
      </c>
      <c r="D452" s="159">
        <v>528</v>
      </c>
      <c r="E452" s="148">
        <f>D452/C452</f>
        <v>1.63975155279503</v>
      </c>
    </row>
    <row r="453" ht="18.75" customHeight="1" spans="1:5">
      <c r="A453" s="61">
        <v>2060302</v>
      </c>
      <c r="B453" s="61" t="s">
        <v>346</v>
      </c>
      <c r="C453" s="94"/>
      <c r="D453" s="159"/>
      <c r="E453" s="148"/>
    </row>
    <row r="454" ht="18.75" customHeight="1" spans="1:5">
      <c r="A454" s="61">
        <v>2060303</v>
      </c>
      <c r="B454" s="61" t="s">
        <v>347</v>
      </c>
      <c r="C454" s="94"/>
      <c r="D454" s="159"/>
      <c r="E454" s="148"/>
    </row>
    <row r="455" ht="18.75" customHeight="1" spans="1:5">
      <c r="A455" s="61">
        <v>2060304</v>
      </c>
      <c r="B455" s="61" t="s">
        <v>348</v>
      </c>
      <c r="C455" s="94"/>
      <c r="D455" s="159"/>
      <c r="E455" s="148"/>
    </row>
    <row r="456" ht="18.75" customHeight="1" spans="1:5">
      <c r="A456" s="61">
        <v>2060399</v>
      </c>
      <c r="B456" s="61" t="s">
        <v>349</v>
      </c>
      <c r="C456" s="94">
        <v>130</v>
      </c>
      <c r="D456" s="159"/>
      <c r="E456" s="148"/>
    </row>
    <row r="457" ht="18.75" customHeight="1" spans="1:5">
      <c r="A457" s="61">
        <v>20604</v>
      </c>
      <c r="B457" s="61" t="s">
        <v>350</v>
      </c>
      <c r="C457" s="58">
        <v>100</v>
      </c>
      <c r="D457" s="159">
        <v>12</v>
      </c>
      <c r="E457" s="148">
        <f>D457/C457</f>
        <v>0.12</v>
      </c>
    </row>
    <row r="458" ht="18.75" customHeight="1" spans="1:5">
      <c r="A458" s="61">
        <v>2060401</v>
      </c>
      <c r="B458" s="61" t="s">
        <v>337</v>
      </c>
      <c r="C458" s="94"/>
      <c r="D458" s="159"/>
      <c r="E458" s="148"/>
    </row>
    <row r="459" ht="18.75" customHeight="1" spans="1:5">
      <c r="A459" s="61">
        <v>2060404</v>
      </c>
      <c r="B459" s="61" t="s">
        <v>351</v>
      </c>
      <c r="C459" s="94"/>
      <c r="D459" s="159"/>
      <c r="E459" s="148"/>
    </row>
    <row r="460" ht="18.75" customHeight="1" spans="1:5">
      <c r="A460" s="61">
        <v>2060405</v>
      </c>
      <c r="B460" s="61" t="s">
        <v>352</v>
      </c>
      <c r="C460" s="94"/>
      <c r="D460" s="159"/>
      <c r="E460" s="148"/>
    </row>
    <row r="461" ht="18.75" customHeight="1" spans="1:5">
      <c r="A461" s="61">
        <v>2060499</v>
      </c>
      <c r="B461" s="61" t="s">
        <v>353</v>
      </c>
      <c r="C461" s="94">
        <v>100</v>
      </c>
      <c r="D461" s="159">
        <v>12</v>
      </c>
      <c r="E461" s="148">
        <f>D461/C461</f>
        <v>0.12</v>
      </c>
    </row>
    <row r="462" ht="18.75" customHeight="1" spans="1:5">
      <c r="A462" s="61">
        <v>20605</v>
      </c>
      <c r="B462" s="61" t="s">
        <v>354</v>
      </c>
      <c r="C462" s="58">
        <v>80</v>
      </c>
      <c r="D462" s="159"/>
      <c r="E462" s="148"/>
    </row>
    <row r="463" ht="18.75" customHeight="1" spans="1:5">
      <c r="A463" s="61">
        <v>2060501</v>
      </c>
      <c r="B463" s="61" t="s">
        <v>337</v>
      </c>
      <c r="C463" s="94">
        <v>80</v>
      </c>
      <c r="D463" s="159"/>
      <c r="E463" s="148"/>
    </row>
    <row r="464" ht="18.75" customHeight="1" spans="1:5">
      <c r="A464" s="61">
        <v>2060502</v>
      </c>
      <c r="B464" s="61" t="s">
        <v>355</v>
      </c>
      <c r="C464" s="94"/>
      <c r="D464" s="159"/>
      <c r="E464" s="148"/>
    </row>
    <row r="465" ht="18.75" customHeight="1" spans="1:5">
      <c r="A465" s="61">
        <v>2060503</v>
      </c>
      <c r="B465" s="61" t="s">
        <v>356</v>
      </c>
      <c r="C465" s="94"/>
      <c r="D465" s="159"/>
      <c r="E465" s="148"/>
    </row>
    <row r="466" ht="18.75" customHeight="1" spans="1:5">
      <c r="A466" s="61">
        <v>2060599</v>
      </c>
      <c r="B466" s="61" t="s">
        <v>357</v>
      </c>
      <c r="C466" s="94"/>
      <c r="D466" s="159"/>
      <c r="E466" s="148"/>
    </row>
    <row r="467" ht="18.75" customHeight="1" spans="1:5">
      <c r="A467" s="61">
        <v>20606</v>
      </c>
      <c r="B467" s="61" t="s">
        <v>358</v>
      </c>
      <c r="C467" s="58"/>
      <c r="D467" s="159"/>
      <c r="E467" s="148"/>
    </row>
    <row r="468" ht="18.75" customHeight="1" spans="1:5">
      <c r="A468" s="61">
        <v>2060601</v>
      </c>
      <c r="B468" s="61" t="s">
        <v>359</v>
      </c>
      <c r="C468" s="94"/>
      <c r="D468" s="159"/>
      <c r="E468" s="148"/>
    </row>
    <row r="469" ht="18.75" customHeight="1" spans="1:5">
      <c r="A469" s="61">
        <v>2060602</v>
      </c>
      <c r="B469" s="61" t="s">
        <v>360</v>
      </c>
      <c r="C469" s="94"/>
      <c r="D469" s="159"/>
      <c r="E469" s="148"/>
    </row>
    <row r="470" ht="18.75" customHeight="1" spans="1:5">
      <c r="A470" s="61">
        <v>2060603</v>
      </c>
      <c r="B470" s="61" t="s">
        <v>361</v>
      </c>
      <c r="C470" s="94"/>
      <c r="D470" s="159"/>
      <c r="E470" s="148"/>
    </row>
    <row r="471" ht="18.75" customHeight="1" spans="1:5">
      <c r="A471" s="61">
        <v>2060699</v>
      </c>
      <c r="B471" s="61" t="s">
        <v>362</v>
      </c>
      <c r="C471" s="94"/>
      <c r="D471" s="159"/>
      <c r="E471" s="148"/>
    </row>
    <row r="472" ht="18.75" customHeight="1" spans="1:5">
      <c r="A472" s="61">
        <v>20607</v>
      </c>
      <c r="B472" s="61" t="s">
        <v>363</v>
      </c>
      <c r="C472" s="58">
        <v>50</v>
      </c>
      <c r="D472" s="159">
        <v>99</v>
      </c>
      <c r="E472" s="148">
        <f>D472/C472</f>
        <v>1.98</v>
      </c>
    </row>
    <row r="473" ht="18.75" customHeight="1" spans="1:5">
      <c r="A473" s="61">
        <v>2060701</v>
      </c>
      <c r="B473" s="61" t="s">
        <v>337</v>
      </c>
      <c r="C473" s="94">
        <v>40</v>
      </c>
      <c r="D473" s="159">
        <v>99</v>
      </c>
      <c r="E473" s="148">
        <f>D473/C473</f>
        <v>2.475</v>
      </c>
    </row>
    <row r="474" ht="18.75" customHeight="1" spans="1:5">
      <c r="A474" s="61">
        <v>2060702</v>
      </c>
      <c r="B474" s="61" t="s">
        <v>364</v>
      </c>
      <c r="C474" s="94"/>
      <c r="D474" s="159"/>
      <c r="E474" s="148"/>
    </row>
    <row r="475" ht="18.75" customHeight="1" spans="1:5">
      <c r="A475" s="61">
        <v>2060703</v>
      </c>
      <c r="B475" s="61" t="s">
        <v>365</v>
      </c>
      <c r="C475" s="94"/>
      <c r="D475" s="159"/>
      <c r="E475" s="148"/>
    </row>
    <row r="476" ht="18.75" customHeight="1" spans="1:5">
      <c r="A476" s="61">
        <v>2060704</v>
      </c>
      <c r="B476" s="61" t="s">
        <v>366</v>
      </c>
      <c r="C476" s="94"/>
      <c r="D476" s="159"/>
      <c r="E476" s="148"/>
    </row>
    <row r="477" ht="18.75" customHeight="1" spans="1:5">
      <c r="A477" s="61">
        <v>2060705</v>
      </c>
      <c r="B477" s="61" t="s">
        <v>367</v>
      </c>
      <c r="C477" s="94">
        <v>10</v>
      </c>
      <c r="D477" s="159"/>
      <c r="E477" s="148"/>
    </row>
    <row r="478" ht="18.75" customHeight="1" spans="1:5">
      <c r="A478" s="61">
        <v>2060799</v>
      </c>
      <c r="B478" s="61" t="s">
        <v>368</v>
      </c>
      <c r="C478" s="94"/>
      <c r="D478" s="159"/>
      <c r="E478" s="148"/>
    </row>
    <row r="479" ht="18.75" customHeight="1" spans="1:5">
      <c r="A479" s="61">
        <v>20608</v>
      </c>
      <c r="B479" s="61" t="s">
        <v>369</v>
      </c>
      <c r="C479" s="58"/>
      <c r="D479" s="159"/>
      <c r="E479" s="148"/>
    </row>
    <row r="480" ht="18.75" customHeight="1" spans="1:5">
      <c r="A480" s="61">
        <v>2060801</v>
      </c>
      <c r="B480" s="61" t="s">
        <v>370</v>
      </c>
      <c r="C480" s="94"/>
      <c r="D480" s="159"/>
      <c r="E480" s="148"/>
    </row>
    <row r="481" ht="18.75" customHeight="1" spans="1:5">
      <c r="A481" s="61">
        <v>2060802</v>
      </c>
      <c r="B481" s="61" t="s">
        <v>371</v>
      </c>
      <c r="C481" s="94"/>
      <c r="D481" s="159"/>
      <c r="E481" s="148"/>
    </row>
    <row r="482" ht="18.75" customHeight="1" spans="1:5">
      <c r="A482" s="61">
        <v>2060899</v>
      </c>
      <c r="B482" s="61" t="s">
        <v>372</v>
      </c>
      <c r="C482" s="94"/>
      <c r="D482" s="159"/>
      <c r="E482" s="148"/>
    </row>
    <row r="483" ht="18.75" customHeight="1" spans="1:5">
      <c r="A483" s="61">
        <v>20609</v>
      </c>
      <c r="B483" s="61" t="s">
        <v>373</v>
      </c>
      <c r="C483" s="58"/>
      <c r="D483" s="159"/>
      <c r="E483" s="148"/>
    </row>
    <row r="484" ht="18.75" customHeight="1" spans="1:5">
      <c r="A484" s="61">
        <v>2060901</v>
      </c>
      <c r="B484" s="61" t="s">
        <v>374</v>
      </c>
      <c r="C484" s="94"/>
      <c r="D484" s="159"/>
      <c r="E484" s="148"/>
    </row>
    <row r="485" ht="18.75" customHeight="1" spans="1:5">
      <c r="A485" s="61">
        <v>2060902</v>
      </c>
      <c r="B485" s="61" t="s">
        <v>375</v>
      </c>
      <c r="C485" s="94"/>
      <c r="D485" s="159"/>
      <c r="E485" s="148"/>
    </row>
    <row r="486" ht="18.75" customHeight="1" spans="1:5">
      <c r="A486" s="61">
        <v>2060999</v>
      </c>
      <c r="B486" s="61" t="s">
        <v>376</v>
      </c>
      <c r="C486" s="94"/>
      <c r="D486" s="159"/>
      <c r="E486" s="148"/>
    </row>
    <row r="487" ht="18.75" customHeight="1" spans="1:5">
      <c r="A487" s="61">
        <v>20699</v>
      </c>
      <c r="B487" s="61" t="s">
        <v>377</v>
      </c>
      <c r="C487" s="58">
        <v>428</v>
      </c>
      <c r="D487" s="159">
        <v>696</v>
      </c>
      <c r="E487" s="148">
        <f>D487/C487</f>
        <v>1.62616822429907</v>
      </c>
    </row>
    <row r="488" ht="18.75" customHeight="1" spans="1:5">
      <c r="A488" s="61">
        <v>2069901</v>
      </c>
      <c r="B488" s="61" t="s">
        <v>378</v>
      </c>
      <c r="C488" s="94"/>
      <c r="D488" s="159"/>
      <c r="E488" s="148"/>
    </row>
    <row r="489" ht="18.75" customHeight="1" spans="1:5">
      <c r="A489" s="61">
        <v>2069902</v>
      </c>
      <c r="B489" s="61" t="s">
        <v>379</v>
      </c>
      <c r="C489" s="94"/>
      <c r="D489" s="159"/>
      <c r="E489" s="148"/>
    </row>
    <row r="490" ht="18.75" customHeight="1" spans="1:5">
      <c r="A490" s="61">
        <v>2069903</v>
      </c>
      <c r="B490" s="61" t="s">
        <v>380</v>
      </c>
      <c r="C490" s="94"/>
      <c r="D490" s="159"/>
      <c r="E490" s="148"/>
    </row>
    <row r="491" ht="18.75" customHeight="1" spans="1:5">
      <c r="A491" s="61">
        <v>2069999</v>
      </c>
      <c r="B491" s="61" t="s">
        <v>381</v>
      </c>
      <c r="C491" s="94">
        <v>428</v>
      </c>
      <c r="D491" s="159">
        <v>696</v>
      </c>
      <c r="E491" s="148">
        <f>D491/C491</f>
        <v>1.62616822429907</v>
      </c>
    </row>
    <row r="492" ht="18.75" customHeight="1" spans="1:5">
      <c r="A492" s="61">
        <v>207</v>
      </c>
      <c r="B492" s="61" t="s">
        <v>382</v>
      </c>
      <c r="C492" s="58">
        <v>1873</v>
      </c>
      <c r="D492" s="159">
        <v>3250</v>
      </c>
      <c r="E492" s="148">
        <f>D492/C492</f>
        <v>1.73518419647624</v>
      </c>
    </row>
    <row r="493" ht="18.75" customHeight="1" spans="1:5">
      <c r="A493" s="61">
        <v>20701</v>
      </c>
      <c r="B493" s="61" t="s">
        <v>383</v>
      </c>
      <c r="C493" s="58">
        <v>1002</v>
      </c>
      <c r="D493" s="159">
        <v>1495</v>
      </c>
      <c r="E493" s="148">
        <f>D493/C493</f>
        <v>1.49201596806387</v>
      </c>
    </row>
    <row r="494" ht="18.75" customHeight="1" spans="1:5">
      <c r="A494" s="61">
        <v>2070101</v>
      </c>
      <c r="B494" s="61" t="s">
        <v>56</v>
      </c>
      <c r="C494" s="94">
        <v>380</v>
      </c>
      <c r="D494" s="159">
        <v>446</v>
      </c>
      <c r="E494" s="148">
        <f>D494/C494</f>
        <v>1.17368421052632</v>
      </c>
    </row>
    <row r="495" ht="18.75" customHeight="1" spans="1:5">
      <c r="A495" s="61">
        <v>2070102</v>
      </c>
      <c r="B495" s="61" t="s">
        <v>57</v>
      </c>
      <c r="C495" s="94"/>
      <c r="D495" s="159"/>
      <c r="E495" s="148"/>
    </row>
    <row r="496" ht="18.75" customHeight="1" spans="1:5">
      <c r="A496" s="61">
        <v>2070103</v>
      </c>
      <c r="B496" s="61" t="s">
        <v>58</v>
      </c>
      <c r="C496" s="94"/>
      <c r="D496" s="159"/>
      <c r="E496" s="148"/>
    </row>
    <row r="497" ht="18.75" customHeight="1" spans="1:5">
      <c r="A497" s="61">
        <v>2070104</v>
      </c>
      <c r="B497" s="61" t="s">
        <v>384</v>
      </c>
      <c r="C497" s="94">
        <v>157</v>
      </c>
      <c r="D497" s="159">
        <v>362</v>
      </c>
      <c r="E497" s="148">
        <f>D497/C497</f>
        <v>2.30573248407643</v>
      </c>
    </row>
    <row r="498" ht="18.75" customHeight="1" spans="1:5">
      <c r="A498" s="61">
        <v>2070105</v>
      </c>
      <c r="B498" s="61" t="s">
        <v>385</v>
      </c>
      <c r="C498" s="94"/>
      <c r="D498" s="159"/>
      <c r="E498" s="148"/>
    </row>
    <row r="499" ht="18.75" customHeight="1" spans="1:5">
      <c r="A499" s="61">
        <v>2070106</v>
      </c>
      <c r="B499" s="61" t="s">
        <v>386</v>
      </c>
      <c r="C499" s="94"/>
      <c r="D499" s="159"/>
      <c r="E499" s="148"/>
    </row>
    <row r="500" ht="18.75" customHeight="1" spans="1:5">
      <c r="A500" s="61">
        <v>2070107</v>
      </c>
      <c r="B500" s="61" t="s">
        <v>387</v>
      </c>
      <c r="C500" s="94"/>
      <c r="D500" s="159"/>
      <c r="E500" s="148"/>
    </row>
    <row r="501" ht="18.75" customHeight="1" spans="1:5">
      <c r="A501" s="61">
        <v>2070108</v>
      </c>
      <c r="B501" s="61" t="s">
        <v>388</v>
      </c>
      <c r="C501" s="94">
        <v>60</v>
      </c>
      <c r="D501" s="159">
        <v>111</v>
      </c>
      <c r="E501" s="148">
        <f>D501/C501</f>
        <v>1.85</v>
      </c>
    </row>
    <row r="502" ht="18.75" customHeight="1" spans="1:5">
      <c r="A502" s="61">
        <v>2070109</v>
      </c>
      <c r="B502" s="61" t="s">
        <v>389</v>
      </c>
      <c r="C502" s="94">
        <v>5</v>
      </c>
      <c r="D502" s="159">
        <v>238</v>
      </c>
      <c r="E502" s="148">
        <f>D502/C502</f>
        <v>47.6</v>
      </c>
    </row>
    <row r="503" ht="18.75" customHeight="1" spans="1:5">
      <c r="A503" s="61">
        <v>2070110</v>
      </c>
      <c r="B503" s="61" t="s">
        <v>390</v>
      </c>
      <c r="C503" s="94"/>
      <c r="D503" s="159"/>
      <c r="E503" s="148"/>
    </row>
    <row r="504" ht="18.75" customHeight="1" spans="1:5">
      <c r="A504" s="61">
        <v>2070111</v>
      </c>
      <c r="B504" s="61" t="s">
        <v>391</v>
      </c>
      <c r="C504" s="94"/>
      <c r="D504" s="159"/>
      <c r="E504" s="148"/>
    </row>
    <row r="505" ht="18.75" customHeight="1" spans="1:5">
      <c r="A505" s="61">
        <v>2070112</v>
      </c>
      <c r="B505" s="61" t="s">
        <v>392</v>
      </c>
      <c r="C505" s="94"/>
      <c r="D505" s="159"/>
      <c r="E505" s="148"/>
    </row>
    <row r="506" ht="18.75" customHeight="1" spans="1:5">
      <c r="A506" s="61">
        <v>2070113</v>
      </c>
      <c r="B506" s="61" t="s">
        <v>393</v>
      </c>
      <c r="C506" s="94"/>
      <c r="D506" s="159"/>
      <c r="E506" s="148"/>
    </row>
    <row r="507" ht="18.75" customHeight="1" spans="1:5">
      <c r="A507" s="61">
        <v>2070114</v>
      </c>
      <c r="B507" s="61" t="s">
        <v>394</v>
      </c>
      <c r="C507" s="94"/>
      <c r="D507" s="159"/>
      <c r="E507" s="148"/>
    </row>
    <row r="508" ht="18.75" customHeight="1" spans="1:5">
      <c r="A508" s="61">
        <v>2070199</v>
      </c>
      <c r="B508" s="61" t="s">
        <v>395</v>
      </c>
      <c r="C508" s="94">
        <v>400</v>
      </c>
      <c r="D508" s="159">
        <v>338</v>
      </c>
      <c r="E508" s="148">
        <f>D508/C508</f>
        <v>0.845</v>
      </c>
    </row>
    <row r="509" ht="18.75" customHeight="1" spans="1:5">
      <c r="A509" s="61">
        <v>20702</v>
      </c>
      <c r="B509" s="61" t="s">
        <v>396</v>
      </c>
      <c r="C509" s="58">
        <v>11</v>
      </c>
      <c r="D509" s="159">
        <v>396</v>
      </c>
      <c r="E509" s="148">
        <f>D509/C509</f>
        <v>36</v>
      </c>
    </row>
    <row r="510" ht="18.75" customHeight="1" spans="1:5">
      <c r="A510" s="61">
        <v>2070201</v>
      </c>
      <c r="B510" s="61" t="s">
        <v>56</v>
      </c>
      <c r="C510" s="94"/>
      <c r="D510" s="159"/>
      <c r="E510" s="148"/>
    </row>
    <row r="511" ht="18.75" customHeight="1" spans="1:5">
      <c r="A511" s="61">
        <v>2070202</v>
      </c>
      <c r="B511" s="61" t="s">
        <v>57</v>
      </c>
      <c r="C511" s="94"/>
      <c r="D511" s="159"/>
      <c r="E511" s="148"/>
    </row>
    <row r="512" ht="18.75" customHeight="1" spans="1:5">
      <c r="A512" s="61">
        <v>2070203</v>
      </c>
      <c r="B512" s="61" t="s">
        <v>58</v>
      </c>
      <c r="C512" s="94"/>
      <c r="D512" s="159"/>
      <c r="E512" s="148"/>
    </row>
    <row r="513" ht="18.75" customHeight="1" spans="1:5">
      <c r="A513" s="61">
        <v>2070204</v>
      </c>
      <c r="B513" s="61" t="s">
        <v>397</v>
      </c>
      <c r="C513" s="94">
        <v>11</v>
      </c>
      <c r="D513" s="159">
        <v>396</v>
      </c>
      <c r="E513" s="148">
        <f>D513/C513</f>
        <v>36</v>
      </c>
    </row>
    <row r="514" ht="18.75" customHeight="1" spans="1:5">
      <c r="A514" s="61">
        <v>2070205</v>
      </c>
      <c r="B514" s="61" t="s">
        <v>398</v>
      </c>
      <c r="C514" s="94"/>
      <c r="D514" s="159"/>
      <c r="E514" s="148"/>
    </row>
    <row r="515" ht="18.75" customHeight="1" spans="1:5">
      <c r="A515" s="61">
        <v>2070206</v>
      </c>
      <c r="B515" s="61" t="s">
        <v>399</v>
      </c>
      <c r="C515" s="94"/>
      <c r="D515" s="159"/>
      <c r="E515" s="148"/>
    </row>
    <row r="516" ht="18.75" customHeight="1" spans="1:5">
      <c r="A516" s="61">
        <v>2070299</v>
      </c>
      <c r="B516" s="61" t="s">
        <v>400</v>
      </c>
      <c r="C516" s="94"/>
      <c r="D516" s="159"/>
      <c r="E516" s="148"/>
    </row>
    <row r="517" ht="18.75" customHeight="1" spans="1:5">
      <c r="A517" s="61">
        <v>20703</v>
      </c>
      <c r="B517" s="61" t="s">
        <v>401</v>
      </c>
      <c r="C517" s="58">
        <v>200</v>
      </c>
      <c r="D517" s="159">
        <v>646</v>
      </c>
      <c r="E517" s="148">
        <f>D517/C517</f>
        <v>3.23</v>
      </c>
    </row>
    <row r="518" ht="18.75" customHeight="1" spans="1:5">
      <c r="A518" s="61">
        <v>2070301</v>
      </c>
      <c r="B518" s="61" t="s">
        <v>56</v>
      </c>
      <c r="C518" s="94"/>
      <c r="D518" s="159">
        <v>7</v>
      </c>
      <c r="E518" s="148"/>
    </row>
    <row r="519" ht="18.75" customHeight="1" spans="1:5">
      <c r="A519" s="61">
        <v>2070302</v>
      </c>
      <c r="B519" s="61" t="s">
        <v>57</v>
      </c>
      <c r="C519" s="94"/>
      <c r="D519" s="159"/>
      <c r="E519" s="148"/>
    </row>
    <row r="520" ht="18.75" customHeight="1" spans="1:5">
      <c r="A520" s="61">
        <v>2070303</v>
      </c>
      <c r="B520" s="61" t="s">
        <v>58</v>
      </c>
      <c r="C520" s="94"/>
      <c r="D520" s="159"/>
      <c r="E520" s="148"/>
    </row>
    <row r="521" ht="18.75" customHeight="1" spans="1:5">
      <c r="A521" s="61">
        <v>2070304</v>
      </c>
      <c r="B521" s="61" t="s">
        <v>402</v>
      </c>
      <c r="C521" s="94"/>
      <c r="D521" s="159"/>
      <c r="E521" s="148"/>
    </row>
    <row r="522" ht="18.75" customHeight="1" spans="1:5">
      <c r="A522" s="61">
        <v>2070305</v>
      </c>
      <c r="B522" s="61" t="s">
        <v>403</v>
      </c>
      <c r="C522" s="94"/>
      <c r="D522" s="159"/>
      <c r="E522" s="148"/>
    </row>
    <row r="523" ht="18.75" customHeight="1" spans="1:5">
      <c r="A523" s="61">
        <v>2070306</v>
      </c>
      <c r="B523" s="61" t="s">
        <v>404</v>
      </c>
      <c r="C523" s="94"/>
      <c r="D523" s="159"/>
      <c r="E523" s="148"/>
    </row>
    <row r="524" ht="18.75" customHeight="1" spans="1:5">
      <c r="A524" s="61">
        <v>2070307</v>
      </c>
      <c r="B524" s="61" t="s">
        <v>405</v>
      </c>
      <c r="C524" s="94">
        <v>10</v>
      </c>
      <c r="D524" s="159">
        <v>5</v>
      </c>
      <c r="E524" s="148">
        <f>D524/C524</f>
        <v>0.5</v>
      </c>
    </row>
    <row r="525" ht="18.75" customHeight="1" spans="1:5">
      <c r="A525" s="61">
        <v>2070308</v>
      </c>
      <c r="B525" s="61" t="s">
        <v>406</v>
      </c>
      <c r="C525" s="94">
        <v>180</v>
      </c>
      <c r="D525" s="159">
        <v>632</v>
      </c>
      <c r="E525" s="148">
        <f>D525/C525</f>
        <v>3.51111111111111</v>
      </c>
    </row>
    <row r="526" ht="18.75" customHeight="1" spans="1:5">
      <c r="A526" s="61">
        <v>2070309</v>
      </c>
      <c r="B526" s="61" t="s">
        <v>407</v>
      </c>
      <c r="C526" s="94"/>
      <c r="D526" s="159"/>
      <c r="E526" s="148"/>
    </row>
    <row r="527" ht="18.75" customHeight="1" spans="1:5">
      <c r="A527" s="61">
        <v>2070399</v>
      </c>
      <c r="B527" s="61" t="s">
        <v>408</v>
      </c>
      <c r="C527" s="94">
        <v>10</v>
      </c>
      <c r="D527" s="159">
        <v>2</v>
      </c>
      <c r="E527" s="148">
        <f>D527/C527</f>
        <v>0.2</v>
      </c>
    </row>
    <row r="528" ht="18.75" customHeight="1" spans="1:5">
      <c r="A528" s="61">
        <v>20706</v>
      </c>
      <c r="B528" s="61" t="s">
        <v>409</v>
      </c>
      <c r="C528" s="58">
        <v>2</v>
      </c>
      <c r="D528" s="159">
        <v>3</v>
      </c>
      <c r="E528" s="148">
        <f>D528/C528</f>
        <v>1.5</v>
      </c>
    </row>
    <row r="529" ht="18.75" customHeight="1" spans="1:5">
      <c r="A529" s="61">
        <v>2070601</v>
      </c>
      <c r="B529" s="61" t="s">
        <v>56</v>
      </c>
      <c r="C529" s="94"/>
      <c r="D529" s="159"/>
      <c r="E529" s="148"/>
    </row>
    <row r="530" ht="18.75" customHeight="1" spans="1:5">
      <c r="A530" s="61">
        <v>2070602</v>
      </c>
      <c r="B530" s="61" t="s">
        <v>57</v>
      </c>
      <c r="C530" s="94"/>
      <c r="D530" s="159"/>
      <c r="E530" s="148"/>
    </row>
    <row r="531" ht="18.75" customHeight="1" spans="1:5">
      <c r="A531" s="61">
        <v>2070603</v>
      </c>
      <c r="B531" s="61" t="s">
        <v>58</v>
      </c>
      <c r="C531" s="94"/>
      <c r="D531" s="159"/>
      <c r="E531" s="148"/>
    </row>
    <row r="532" ht="18.75" customHeight="1" spans="1:5">
      <c r="A532" s="61">
        <v>2070604</v>
      </c>
      <c r="B532" s="61" t="s">
        <v>410</v>
      </c>
      <c r="C532" s="94"/>
      <c r="D532" s="159"/>
      <c r="E532" s="148"/>
    </row>
    <row r="533" ht="18.75" customHeight="1" spans="1:5">
      <c r="A533" s="61">
        <v>2070605</v>
      </c>
      <c r="B533" s="61" t="s">
        <v>411</v>
      </c>
      <c r="C533" s="94"/>
      <c r="D533" s="159"/>
      <c r="E533" s="148"/>
    </row>
    <row r="534" ht="18.75" customHeight="1" spans="1:5">
      <c r="A534" s="61">
        <v>2070606</v>
      </c>
      <c r="B534" s="61" t="s">
        <v>412</v>
      </c>
      <c r="C534" s="94"/>
      <c r="D534" s="159"/>
      <c r="E534" s="148"/>
    </row>
    <row r="535" ht="18.75" customHeight="1" spans="1:5">
      <c r="A535" s="61">
        <v>2070607</v>
      </c>
      <c r="B535" s="61" t="s">
        <v>413</v>
      </c>
      <c r="C535" s="94"/>
      <c r="D535" s="159"/>
      <c r="E535" s="148"/>
    </row>
    <row r="536" ht="18.75" customHeight="1" spans="1:5">
      <c r="A536" s="61">
        <v>2070699</v>
      </c>
      <c r="B536" s="61" t="s">
        <v>414</v>
      </c>
      <c r="C536" s="94">
        <v>2</v>
      </c>
      <c r="D536" s="159">
        <v>3</v>
      </c>
      <c r="E536" s="148">
        <f>D536/C536</f>
        <v>1.5</v>
      </c>
    </row>
    <row r="537" ht="18.75" customHeight="1" spans="1:5">
      <c r="A537" s="61">
        <v>20708</v>
      </c>
      <c r="B537" s="61" t="s">
        <v>415</v>
      </c>
      <c r="C537" s="58">
        <v>364</v>
      </c>
      <c r="D537" s="159">
        <v>495</v>
      </c>
      <c r="E537" s="148">
        <f>D537/C537</f>
        <v>1.35989010989011</v>
      </c>
    </row>
    <row r="538" ht="18.75" customHeight="1" spans="1:5">
      <c r="A538" s="61">
        <v>2070801</v>
      </c>
      <c r="B538" s="61" t="s">
        <v>56</v>
      </c>
      <c r="C538" s="94"/>
      <c r="D538" s="159"/>
      <c r="E538" s="148"/>
    </row>
    <row r="539" ht="18.75" customHeight="1" spans="1:5">
      <c r="A539" s="61">
        <v>2070802</v>
      </c>
      <c r="B539" s="61" t="s">
        <v>57</v>
      </c>
      <c r="C539" s="94">
        <v>151</v>
      </c>
      <c r="D539" s="159"/>
      <c r="E539" s="148"/>
    </row>
    <row r="540" ht="18.75" customHeight="1" spans="1:5">
      <c r="A540" s="61">
        <v>2070803</v>
      </c>
      <c r="B540" s="61" t="s">
        <v>58</v>
      </c>
      <c r="C540" s="94"/>
      <c r="D540" s="159"/>
      <c r="E540" s="148"/>
    </row>
    <row r="541" ht="18.75" customHeight="1" spans="1:5">
      <c r="A541" s="61">
        <v>2070806</v>
      </c>
      <c r="B541" s="61" t="s">
        <v>416</v>
      </c>
      <c r="C541" s="94"/>
      <c r="D541" s="159"/>
      <c r="E541" s="148"/>
    </row>
    <row r="542" ht="18.75" customHeight="1" spans="1:5">
      <c r="A542" s="61">
        <v>2070807</v>
      </c>
      <c r="B542" s="61" t="s">
        <v>417</v>
      </c>
      <c r="C542" s="94"/>
      <c r="D542" s="159"/>
      <c r="E542" s="148"/>
    </row>
    <row r="543" ht="18.75" customHeight="1" spans="1:5">
      <c r="A543" s="61">
        <v>2070808</v>
      </c>
      <c r="B543" s="61" t="s">
        <v>418</v>
      </c>
      <c r="C543" s="94">
        <v>213</v>
      </c>
      <c r="D543" s="159">
        <v>495</v>
      </c>
      <c r="E543" s="148">
        <f>D543/C543</f>
        <v>2.32394366197183</v>
      </c>
    </row>
    <row r="544" ht="18.75" customHeight="1" spans="1:5">
      <c r="A544" s="61">
        <v>2070899</v>
      </c>
      <c r="B544" s="61" t="s">
        <v>419</v>
      </c>
      <c r="C544" s="94"/>
      <c r="D544" s="159"/>
      <c r="E544" s="148"/>
    </row>
    <row r="545" ht="18.75" customHeight="1" spans="1:5">
      <c r="A545" s="61">
        <v>20799</v>
      </c>
      <c r="B545" s="61" t="s">
        <v>420</v>
      </c>
      <c r="C545" s="58">
        <v>294</v>
      </c>
      <c r="D545" s="159">
        <v>215</v>
      </c>
      <c r="E545" s="148">
        <f>D545/C545</f>
        <v>0.731292517006803</v>
      </c>
    </row>
    <row r="546" ht="18.75" customHeight="1" spans="1:5">
      <c r="A546" s="61">
        <v>2079902</v>
      </c>
      <c r="B546" s="61" t="s">
        <v>421</v>
      </c>
      <c r="C546" s="94"/>
      <c r="D546" s="159"/>
      <c r="E546" s="148"/>
    </row>
    <row r="547" ht="18.75" customHeight="1" spans="1:5">
      <c r="A547" s="61">
        <v>2079903</v>
      </c>
      <c r="B547" s="61" t="s">
        <v>422</v>
      </c>
      <c r="C547" s="94"/>
      <c r="D547" s="159"/>
      <c r="E547" s="148"/>
    </row>
    <row r="548" ht="18.75" customHeight="1" spans="1:5">
      <c r="A548" s="61">
        <v>2079999</v>
      </c>
      <c r="B548" s="61" t="s">
        <v>423</v>
      </c>
      <c r="C548" s="94">
        <v>294</v>
      </c>
      <c r="D548" s="159">
        <v>215</v>
      </c>
      <c r="E548" s="148">
        <f>D548/C548</f>
        <v>0.731292517006803</v>
      </c>
    </row>
    <row r="549" ht="18.75" customHeight="1" spans="1:5">
      <c r="A549" s="61">
        <v>208</v>
      </c>
      <c r="B549" s="61" t="s">
        <v>424</v>
      </c>
      <c r="C549" s="58">
        <v>61702</v>
      </c>
      <c r="D549" s="159">
        <f>81894-1238.11</f>
        <v>80655.89</v>
      </c>
      <c r="E549" s="148">
        <f>D549/C549</f>
        <v>1.30718437003663</v>
      </c>
    </row>
    <row r="550" ht="18.75" customHeight="1" spans="1:5">
      <c r="A550" s="61">
        <v>20801</v>
      </c>
      <c r="B550" s="61" t="s">
        <v>425</v>
      </c>
      <c r="C550" s="58">
        <v>8431</v>
      </c>
      <c r="D550" s="159">
        <v>2153</v>
      </c>
      <c r="E550" s="148">
        <f>D550/C550</f>
        <v>0.255367097615941</v>
      </c>
    </row>
    <row r="551" ht="18.75" customHeight="1" spans="1:5">
      <c r="A551" s="61">
        <v>2080101</v>
      </c>
      <c r="B551" s="61" t="s">
        <v>56</v>
      </c>
      <c r="C551" s="94">
        <v>381</v>
      </c>
      <c r="D551" s="159">
        <v>957</v>
      </c>
      <c r="E551" s="148">
        <f>D551/C551</f>
        <v>2.51181102362205</v>
      </c>
    </row>
    <row r="552" ht="18.75" customHeight="1" spans="1:5">
      <c r="A552" s="61">
        <v>2080102</v>
      </c>
      <c r="B552" s="61" t="s">
        <v>57</v>
      </c>
      <c r="C552" s="94"/>
      <c r="D552" s="159"/>
      <c r="E552" s="148"/>
    </row>
    <row r="553" ht="18.75" customHeight="1" spans="1:5">
      <c r="A553" s="61">
        <v>2080103</v>
      </c>
      <c r="B553" s="61" t="s">
        <v>58</v>
      </c>
      <c r="C553" s="94"/>
      <c r="D553" s="159"/>
      <c r="E553" s="148"/>
    </row>
    <row r="554" ht="18.75" customHeight="1" spans="1:5">
      <c r="A554" s="61">
        <v>2080104</v>
      </c>
      <c r="B554" s="61" t="s">
        <v>426</v>
      </c>
      <c r="C554" s="94"/>
      <c r="D554" s="159"/>
      <c r="E554" s="148"/>
    </row>
    <row r="555" ht="18.75" customHeight="1" spans="1:5">
      <c r="A555" s="61">
        <v>2080105</v>
      </c>
      <c r="B555" s="61" t="s">
        <v>427</v>
      </c>
      <c r="C555" s="94">
        <v>800</v>
      </c>
      <c r="D555" s="159"/>
      <c r="E555" s="148"/>
    </row>
    <row r="556" ht="18.75" customHeight="1" spans="1:5">
      <c r="A556" s="61">
        <v>2080106</v>
      </c>
      <c r="B556" s="61" t="s">
        <v>428</v>
      </c>
      <c r="C556" s="94"/>
      <c r="D556" s="159"/>
      <c r="E556" s="148"/>
    </row>
    <row r="557" ht="18.75" customHeight="1" spans="1:5">
      <c r="A557" s="61">
        <v>2080107</v>
      </c>
      <c r="B557" s="61" t="s">
        <v>429</v>
      </c>
      <c r="C557" s="94"/>
      <c r="D557" s="159"/>
      <c r="E557" s="148"/>
    </row>
    <row r="558" ht="18.75" customHeight="1" spans="1:5">
      <c r="A558" s="61">
        <v>2080108</v>
      </c>
      <c r="B558" s="61" t="s">
        <v>97</v>
      </c>
      <c r="C558" s="94"/>
      <c r="D558" s="159"/>
      <c r="E558" s="148"/>
    </row>
    <row r="559" ht="18.75" customHeight="1" spans="1:5">
      <c r="A559" s="61">
        <v>2080109</v>
      </c>
      <c r="B559" s="61" t="s">
        <v>430</v>
      </c>
      <c r="C559" s="94">
        <v>7230</v>
      </c>
      <c r="D559" s="159">
        <v>1196</v>
      </c>
      <c r="E559" s="148">
        <f>D559/C559</f>
        <v>0.165421853388658</v>
      </c>
    </row>
    <row r="560" ht="18.75" customHeight="1" spans="1:5">
      <c r="A560" s="61">
        <v>2080110</v>
      </c>
      <c r="B560" s="61" t="s">
        <v>431</v>
      </c>
      <c r="C560" s="94"/>
      <c r="D560" s="159"/>
      <c r="E560" s="148"/>
    </row>
    <row r="561" ht="18.75" customHeight="1" spans="1:5">
      <c r="A561" s="61">
        <v>2080111</v>
      </c>
      <c r="B561" s="61" t="s">
        <v>432</v>
      </c>
      <c r="C561" s="94"/>
      <c r="D561" s="159"/>
      <c r="E561" s="148"/>
    </row>
    <row r="562" ht="18.75" customHeight="1" spans="1:5">
      <c r="A562" s="61">
        <v>2080112</v>
      </c>
      <c r="B562" s="61" t="s">
        <v>433</v>
      </c>
      <c r="C562" s="94"/>
      <c r="D562" s="159"/>
      <c r="E562" s="148"/>
    </row>
    <row r="563" ht="18.75" customHeight="1" spans="1:5">
      <c r="A563" s="61">
        <v>2080113</v>
      </c>
      <c r="B563" s="61" t="s">
        <v>434</v>
      </c>
      <c r="C563" s="94"/>
      <c r="D563" s="159"/>
      <c r="E563" s="148"/>
    </row>
    <row r="564" ht="18.75" customHeight="1" spans="1:5">
      <c r="A564" s="61">
        <v>2080114</v>
      </c>
      <c r="B564" s="61" t="s">
        <v>435</v>
      </c>
      <c r="C564" s="94"/>
      <c r="D564" s="159"/>
      <c r="E564" s="148"/>
    </row>
    <row r="565" ht="18.75" customHeight="1" spans="1:5">
      <c r="A565" s="61">
        <v>2080115</v>
      </c>
      <c r="B565" s="61" t="s">
        <v>436</v>
      </c>
      <c r="C565" s="94"/>
      <c r="D565" s="159"/>
      <c r="E565" s="148"/>
    </row>
    <row r="566" ht="18.75" customHeight="1" spans="1:5">
      <c r="A566" s="61">
        <v>2080116</v>
      </c>
      <c r="B566" s="61" t="s">
        <v>437</v>
      </c>
      <c r="C566" s="94"/>
      <c r="D566" s="159"/>
      <c r="E566" s="148"/>
    </row>
    <row r="567" ht="18.75" customHeight="1" spans="1:5">
      <c r="A567" s="61">
        <v>2080150</v>
      </c>
      <c r="B567" s="61" t="s">
        <v>65</v>
      </c>
      <c r="C567" s="94"/>
      <c r="D567" s="159"/>
      <c r="E567" s="148"/>
    </row>
    <row r="568" ht="18.75" customHeight="1" spans="1:5">
      <c r="A568" s="61">
        <v>2080199</v>
      </c>
      <c r="B568" s="61" t="s">
        <v>438</v>
      </c>
      <c r="C568" s="94">
        <v>20</v>
      </c>
      <c r="D568" s="159"/>
      <c r="E568" s="148"/>
    </row>
    <row r="569" ht="18.75" customHeight="1" spans="1:5">
      <c r="A569" s="61">
        <v>20802</v>
      </c>
      <c r="B569" s="61" t="s">
        <v>439</v>
      </c>
      <c r="C569" s="58">
        <v>5232</v>
      </c>
      <c r="D569" s="159">
        <f>7708-260</f>
        <v>7448</v>
      </c>
      <c r="E569" s="148">
        <f>D569/C569</f>
        <v>1.42354740061162</v>
      </c>
    </row>
    <row r="570" ht="18.75" customHeight="1" spans="1:5">
      <c r="A570" s="61">
        <v>2080201</v>
      </c>
      <c r="B570" s="61" t="s">
        <v>56</v>
      </c>
      <c r="C570" s="94">
        <v>330</v>
      </c>
      <c r="D570" s="159">
        <v>455</v>
      </c>
      <c r="E570" s="148">
        <f>D570/C570</f>
        <v>1.37878787878788</v>
      </c>
    </row>
    <row r="571" ht="18.75" customHeight="1" spans="1:5">
      <c r="A571" s="61">
        <v>2080202</v>
      </c>
      <c r="B571" s="61" t="s">
        <v>57</v>
      </c>
      <c r="C571" s="94"/>
      <c r="D571" s="159"/>
      <c r="E571" s="148"/>
    </row>
    <row r="572" ht="18.75" customHeight="1" spans="1:5">
      <c r="A572" s="61">
        <v>2080203</v>
      </c>
      <c r="B572" s="61" t="s">
        <v>58</v>
      </c>
      <c r="C572" s="94"/>
      <c r="D572" s="159"/>
      <c r="E572" s="148"/>
    </row>
    <row r="573" ht="18.75" customHeight="1" spans="1:5">
      <c r="A573" s="61">
        <v>2080206</v>
      </c>
      <c r="B573" s="61" t="s">
        <v>440</v>
      </c>
      <c r="C573" s="94"/>
      <c r="D573" s="159"/>
      <c r="E573" s="148"/>
    </row>
    <row r="574" ht="18.75" customHeight="1" spans="1:5">
      <c r="A574" s="61">
        <v>2080207</v>
      </c>
      <c r="B574" s="61" t="s">
        <v>441</v>
      </c>
      <c r="C574" s="94"/>
      <c r="D574" s="159">
        <v>51</v>
      </c>
      <c r="E574" s="148"/>
    </row>
    <row r="575" ht="18.75" customHeight="1" spans="1:5">
      <c r="A575" s="61">
        <v>2080208</v>
      </c>
      <c r="B575" s="61" t="s">
        <v>442</v>
      </c>
      <c r="C575" s="94">
        <v>893</v>
      </c>
      <c r="D575" s="159">
        <f>1691-260</f>
        <v>1431</v>
      </c>
      <c r="E575" s="148">
        <f>D575/C575</f>
        <v>1.60246360582307</v>
      </c>
    </row>
    <row r="576" ht="18.75" customHeight="1" spans="1:5">
      <c r="A576" s="61">
        <v>2080299</v>
      </c>
      <c r="B576" s="61" t="s">
        <v>443</v>
      </c>
      <c r="C576" s="94">
        <v>4009</v>
      </c>
      <c r="D576" s="159">
        <v>5511</v>
      </c>
      <c r="E576" s="148">
        <f>D576/C576</f>
        <v>1.37465702170117</v>
      </c>
    </row>
    <row r="577" ht="18.75" customHeight="1" spans="1:5">
      <c r="A577" s="61">
        <v>20804</v>
      </c>
      <c r="B577" s="61" t="s">
        <v>444</v>
      </c>
      <c r="C577" s="58"/>
      <c r="D577" s="159"/>
      <c r="E577" s="148"/>
    </row>
    <row r="578" ht="18.75" customHeight="1" spans="1:5">
      <c r="A578" s="61">
        <v>2080402</v>
      </c>
      <c r="B578" s="61" t="s">
        <v>445</v>
      </c>
      <c r="C578" s="94"/>
      <c r="D578" s="159"/>
      <c r="E578" s="148"/>
    </row>
    <row r="579" ht="18.75" customHeight="1" spans="1:5">
      <c r="A579" s="61">
        <v>20805</v>
      </c>
      <c r="B579" s="61" t="s">
        <v>446</v>
      </c>
      <c r="C579" s="58">
        <v>30892</v>
      </c>
      <c r="D579" s="159">
        <f>44239-977.15</f>
        <v>43261.85</v>
      </c>
      <c r="E579" s="148">
        <f>D579/C579</f>
        <v>1.40042243946653</v>
      </c>
    </row>
    <row r="580" ht="18.75" customHeight="1" spans="1:5">
      <c r="A580" s="61">
        <v>2080501</v>
      </c>
      <c r="B580" s="61" t="s">
        <v>447</v>
      </c>
      <c r="C580" s="94">
        <v>3296</v>
      </c>
      <c r="D580" s="159">
        <f>1357-192.67</f>
        <v>1164.33</v>
      </c>
      <c r="E580" s="148">
        <f>D580/C580</f>
        <v>0.353255461165049</v>
      </c>
    </row>
    <row r="581" ht="18.75" customHeight="1" spans="1:5">
      <c r="A581" s="61">
        <v>2080502</v>
      </c>
      <c r="B581" s="61" t="s">
        <v>448</v>
      </c>
      <c r="C581" s="94">
        <v>4022</v>
      </c>
      <c r="D581" s="159">
        <f>3126-24.09</f>
        <v>3101.91</v>
      </c>
      <c r="E581" s="148">
        <f>D581/C581</f>
        <v>0.771235703630035</v>
      </c>
    </row>
    <row r="582" ht="18.75" customHeight="1" spans="1:5">
      <c r="A582" s="61">
        <v>2080503</v>
      </c>
      <c r="B582" s="61" t="s">
        <v>449</v>
      </c>
      <c r="C582" s="94"/>
      <c r="D582" s="159"/>
      <c r="E582" s="148"/>
    </row>
    <row r="583" ht="18.75" customHeight="1" spans="1:5">
      <c r="A583" s="61">
        <v>2080505</v>
      </c>
      <c r="B583" s="61" t="s">
        <v>450</v>
      </c>
      <c r="C583" s="94">
        <v>11312</v>
      </c>
      <c r="D583" s="159">
        <f>13872-760.39</f>
        <v>13111.61</v>
      </c>
      <c r="E583" s="148">
        <f>D583/C583</f>
        <v>1.15908857850071</v>
      </c>
    </row>
    <row r="584" ht="18.75" customHeight="1" spans="1:5">
      <c r="A584" s="61">
        <v>2080506</v>
      </c>
      <c r="B584" s="61" t="s">
        <v>451</v>
      </c>
      <c r="C584" s="94">
        <v>1918</v>
      </c>
      <c r="D584" s="159">
        <v>466</v>
      </c>
      <c r="E584" s="148">
        <f>D584/C584</f>
        <v>0.2429614181439</v>
      </c>
    </row>
    <row r="585" ht="18.75" customHeight="1" spans="1:5">
      <c r="A585" s="61">
        <v>2080507</v>
      </c>
      <c r="B585" s="61" t="s">
        <v>452</v>
      </c>
      <c r="C585" s="94">
        <v>9392</v>
      </c>
      <c r="D585" s="159">
        <v>24283</v>
      </c>
      <c r="E585" s="148">
        <f>D585/C585</f>
        <v>2.58549829642249</v>
      </c>
    </row>
    <row r="586" ht="18.75" customHeight="1" spans="1:5">
      <c r="A586" s="61">
        <v>2080508</v>
      </c>
      <c r="B586" s="61" t="s">
        <v>453</v>
      </c>
      <c r="C586" s="94">
        <v>952</v>
      </c>
      <c r="D586" s="159">
        <v>1135</v>
      </c>
      <c r="E586" s="148">
        <f>D586/C586</f>
        <v>1.1922268907563</v>
      </c>
    </row>
    <row r="587" ht="18.75" customHeight="1" spans="1:5">
      <c r="A587" s="61">
        <v>2080599</v>
      </c>
      <c r="B587" s="61" t="s">
        <v>454</v>
      </c>
      <c r="C587" s="94"/>
      <c r="D587" s="159"/>
      <c r="E587" s="148"/>
    </row>
    <row r="588" ht="18.75" customHeight="1" spans="1:5">
      <c r="A588" s="61">
        <v>20806</v>
      </c>
      <c r="B588" s="61" t="s">
        <v>455</v>
      </c>
      <c r="C588" s="58"/>
      <c r="D588" s="159"/>
      <c r="E588" s="148"/>
    </row>
    <row r="589" ht="18.75" customHeight="1" spans="1:5">
      <c r="A589" s="61">
        <v>2080601</v>
      </c>
      <c r="B589" s="61" t="s">
        <v>456</v>
      </c>
      <c r="C589" s="94"/>
      <c r="D589" s="159"/>
      <c r="E589" s="148"/>
    </row>
    <row r="590" ht="18.75" customHeight="1" spans="1:5">
      <c r="A590" s="61">
        <v>2080602</v>
      </c>
      <c r="B590" s="61" t="s">
        <v>457</v>
      </c>
      <c r="C590" s="94"/>
      <c r="D590" s="159"/>
      <c r="E590" s="148"/>
    </row>
    <row r="591" ht="18.75" customHeight="1" spans="1:5">
      <c r="A591" s="61">
        <v>2080699</v>
      </c>
      <c r="B591" s="61" t="s">
        <v>458</v>
      </c>
      <c r="C591" s="94"/>
      <c r="D591" s="159"/>
      <c r="E591" s="148"/>
    </row>
    <row r="592" ht="18.75" customHeight="1" spans="1:5">
      <c r="A592" s="61">
        <v>20807</v>
      </c>
      <c r="B592" s="61" t="s">
        <v>459</v>
      </c>
      <c r="C592" s="58">
        <v>3000</v>
      </c>
      <c r="D592" s="159">
        <f>2842-0.96</f>
        <v>2841.04</v>
      </c>
      <c r="E592" s="148">
        <f>D592/C592</f>
        <v>0.947013333333333</v>
      </c>
    </row>
    <row r="593" ht="18.75" customHeight="1" spans="1:5">
      <c r="A593" s="61">
        <v>2080701</v>
      </c>
      <c r="B593" s="61" t="s">
        <v>460</v>
      </c>
      <c r="C593" s="94"/>
      <c r="D593" s="159"/>
      <c r="E593" s="148"/>
    </row>
    <row r="594" ht="18.75" customHeight="1" spans="1:5">
      <c r="A594" s="61">
        <v>2080702</v>
      </c>
      <c r="B594" s="61" t="s">
        <v>461</v>
      </c>
      <c r="C594" s="94"/>
      <c r="D594" s="159"/>
      <c r="E594" s="148"/>
    </row>
    <row r="595" ht="18.75" customHeight="1" spans="1:5">
      <c r="A595" s="61">
        <v>2080704</v>
      </c>
      <c r="B595" s="61" t="s">
        <v>462</v>
      </c>
      <c r="C595" s="94">
        <v>1</v>
      </c>
      <c r="D595" s="159">
        <v>4</v>
      </c>
      <c r="E595" s="148">
        <f>D595/C595</f>
        <v>4</v>
      </c>
    </row>
    <row r="596" ht="18.75" customHeight="1" spans="1:5">
      <c r="A596" s="61">
        <v>2080705</v>
      </c>
      <c r="B596" s="61" t="s">
        <v>463</v>
      </c>
      <c r="C596" s="94"/>
      <c r="D596" s="159"/>
      <c r="E596" s="148"/>
    </row>
    <row r="597" ht="18.75" customHeight="1" spans="1:5">
      <c r="A597" s="61">
        <v>2080709</v>
      </c>
      <c r="B597" s="61" t="s">
        <v>464</v>
      </c>
      <c r="C597" s="94"/>
      <c r="D597" s="159"/>
      <c r="E597" s="148"/>
    </row>
    <row r="598" ht="18.75" customHeight="1" spans="1:5">
      <c r="A598" s="61">
        <v>2080711</v>
      </c>
      <c r="B598" s="61" t="s">
        <v>465</v>
      </c>
      <c r="C598" s="94"/>
      <c r="D598" s="159">
        <v>-0.96</v>
      </c>
      <c r="E598" s="148"/>
    </row>
    <row r="599" ht="18.75" customHeight="1" spans="1:5">
      <c r="A599" s="61">
        <v>2080712</v>
      </c>
      <c r="B599" s="61" t="s">
        <v>466</v>
      </c>
      <c r="C599" s="94"/>
      <c r="D599" s="159"/>
      <c r="E599" s="148"/>
    </row>
    <row r="600" ht="18.75" customHeight="1" spans="1:5">
      <c r="A600" s="61">
        <v>2080713</v>
      </c>
      <c r="B600" s="61" t="s">
        <v>467</v>
      </c>
      <c r="C600" s="94"/>
      <c r="D600" s="159"/>
      <c r="E600" s="148"/>
    </row>
    <row r="601" ht="18.75" customHeight="1" spans="1:5">
      <c r="A601" s="61">
        <v>2080799</v>
      </c>
      <c r="B601" s="61" t="s">
        <v>468</v>
      </c>
      <c r="C601" s="94">
        <v>2999</v>
      </c>
      <c r="D601" s="159">
        <v>2838</v>
      </c>
      <c r="E601" s="148">
        <f>D601/C601</f>
        <v>0.946315438479493</v>
      </c>
    </row>
    <row r="602" ht="18.75" customHeight="1" spans="1:5">
      <c r="A602" s="61">
        <v>20808</v>
      </c>
      <c r="B602" s="61" t="s">
        <v>469</v>
      </c>
      <c r="C602" s="58">
        <v>4759</v>
      </c>
      <c r="D602" s="159">
        <v>4425</v>
      </c>
      <c r="E602" s="148">
        <f>D602/C602</f>
        <v>0.929817188484976</v>
      </c>
    </row>
    <row r="603" ht="18.75" customHeight="1" spans="1:5">
      <c r="A603" s="61">
        <v>2080801</v>
      </c>
      <c r="B603" s="61" t="s">
        <v>470</v>
      </c>
      <c r="C603" s="94"/>
      <c r="D603" s="159"/>
      <c r="E603" s="148"/>
    </row>
    <row r="604" ht="18.75" customHeight="1" spans="1:5">
      <c r="A604" s="61">
        <v>2080802</v>
      </c>
      <c r="B604" s="61" t="s">
        <v>471</v>
      </c>
      <c r="C604" s="94"/>
      <c r="D604" s="159"/>
      <c r="E604" s="148"/>
    </row>
    <row r="605" ht="18.75" customHeight="1" spans="1:5">
      <c r="A605" s="61">
        <v>2080803</v>
      </c>
      <c r="B605" s="61" t="s">
        <v>472</v>
      </c>
      <c r="C605" s="94"/>
      <c r="D605" s="159"/>
      <c r="E605" s="148"/>
    </row>
    <row r="606" ht="18.75" customHeight="1" spans="1:5">
      <c r="A606" s="61">
        <v>2080805</v>
      </c>
      <c r="B606" s="61" t="s">
        <v>473</v>
      </c>
      <c r="C606" s="94">
        <v>3003</v>
      </c>
      <c r="D606" s="159">
        <v>232</v>
      </c>
      <c r="E606" s="148">
        <f>D606/C606</f>
        <v>0.0772560772560773</v>
      </c>
    </row>
    <row r="607" ht="18.75" customHeight="1" spans="1:5">
      <c r="A607" s="61">
        <v>2080806</v>
      </c>
      <c r="B607" s="61" t="s">
        <v>474</v>
      </c>
      <c r="C607" s="94"/>
      <c r="D607" s="159"/>
      <c r="E607" s="148"/>
    </row>
    <row r="608" ht="18.75" customHeight="1" spans="1:5">
      <c r="A608" s="61">
        <v>2080807</v>
      </c>
      <c r="B608" s="61" t="s">
        <v>475</v>
      </c>
      <c r="C608" s="94"/>
      <c r="D608" s="159"/>
      <c r="E608" s="148"/>
    </row>
    <row r="609" ht="18.75" customHeight="1" spans="1:5">
      <c r="A609" s="61">
        <v>2080808</v>
      </c>
      <c r="B609" s="61" t="s">
        <v>476</v>
      </c>
      <c r="C609" s="94"/>
      <c r="D609" s="159">
        <v>78</v>
      </c>
      <c r="E609" s="148"/>
    </row>
    <row r="610" ht="18.75" customHeight="1" spans="1:5">
      <c r="A610" s="61">
        <v>2080899</v>
      </c>
      <c r="B610" s="61" t="s">
        <v>477</v>
      </c>
      <c r="C610" s="94">
        <v>1756</v>
      </c>
      <c r="D610" s="159">
        <v>4115</v>
      </c>
      <c r="E610" s="148">
        <f>D610/C610</f>
        <v>2.34339407744875</v>
      </c>
    </row>
    <row r="611" ht="18.75" customHeight="1" spans="1:5">
      <c r="A611" s="61">
        <v>20809</v>
      </c>
      <c r="B611" s="61" t="s">
        <v>478</v>
      </c>
      <c r="C611" s="58">
        <v>1850</v>
      </c>
      <c r="D611" s="159">
        <v>1599</v>
      </c>
      <c r="E611" s="148">
        <f>D611/C611</f>
        <v>0.864324324324324</v>
      </c>
    </row>
    <row r="612" ht="18.75" customHeight="1" spans="1:5">
      <c r="A612" s="61">
        <v>2080901</v>
      </c>
      <c r="B612" s="61" t="s">
        <v>479</v>
      </c>
      <c r="C612" s="94">
        <v>1</v>
      </c>
      <c r="D612" s="159">
        <v>1345</v>
      </c>
      <c r="E612" s="148">
        <f>D612/C612</f>
        <v>1345</v>
      </c>
    </row>
    <row r="613" ht="18.75" customHeight="1" spans="1:5">
      <c r="A613" s="61">
        <v>2080902</v>
      </c>
      <c r="B613" s="61" t="s">
        <v>480</v>
      </c>
      <c r="C613" s="94">
        <v>1</v>
      </c>
      <c r="D613" s="159">
        <v>57</v>
      </c>
      <c r="E613" s="148">
        <f>D613/C613</f>
        <v>57</v>
      </c>
    </row>
    <row r="614" ht="18.75" customHeight="1" spans="1:5">
      <c r="A614" s="61">
        <v>2080903</v>
      </c>
      <c r="B614" s="61" t="s">
        <v>481</v>
      </c>
      <c r="C614" s="94"/>
      <c r="D614" s="159"/>
      <c r="E614" s="148"/>
    </row>
    <row r="615" ht="18.75" customHeight="1" spans="1:5">
      <c r="A615" s="61">
        <v>2080904</v>
      </c>
      <c r="B615" s="61" t="s">
        <v>482</v>
      </c>
      <c r="C615" s="94">
        <v>1</v>
      </c>
      <c r="D615" s="159">
        <v>148</v>
      </c>
      <c r="E615" s="148">
        <f>D615/C615</f>
        <v>148</v>
      </c>
    </row>
    <row r="616" ht="18.75" customHeight="1" spans="1:5">
      <c r="A616" s="61">
        <v>2080905</v>
      </c>
      <c r="B616" s="61" t="s">
        <v>483</v>
      </c>
      <c r="C616" s="94">
        <v>1</v>
      </c>
      <c r="D616" s="159">
        <v>13</v>
      </c>
      <c r="E616" s="148">
        <f>D616/C616</f>
        <v>13</v>
      </c>
    </row>
    <row r="617" ht="18.75" customHeight="1" spans="1:5">
      <c r="A617" s="61">
        <v>2080999</v>
      </c>
      <c r="B617" s="61" t="s">
        <v>484</v>
      </c>
      <c r="C617" s="94">
        <v>1846</v>
      </c>
      <c r="D617" s="159">
        <v>36</v>
      </c>
      <c r="E617" s="148">
        <f>D617/C617</f>
        <v>0.019501625135428</v>
      </c>
    </row>
    <row r="618" ht="18.75" customHeight="1" spans="1:5">
      <c r="A618" s="61">
        <v>20810</v>
      </c>
      <c r="B618" s="61" t="s">
        <v>485</v>
      </c>
      <c r="C618" s="58">
        <v>500</v>
      </c>
      <c r="D618" s="159">
        <v>186</v>
      </c>
      <c r="E618" s="148">
        <f>D618/C618</f>
        <v>0.372</v>
      </c>
    </row>
    <row r="619" ht="18.75" customHeight="1" spans="1:5">
      <c r="A619" s="61">
        <v>2081001</v>
      </c>
      <c r="B619" s="61" t="s">
        <v>486</v>
      </c>
      <c r="C619" s="94">
        <v>250</v>
      </c>
      <c r="D619" s="159">
        <v>160</v>
      </c>
      <c r="E619" s="148">
        <f>D619/C619</f>
        <v>0.64</v>
      </c>
    </row>
    <row r="620" ht="18.75" customHeight="1" spans="1:5">
      <c r="A620" s="61">
        <v>2081002</v>
      </c>
      <c r="B620" s="61" t="s">
        <v>487</v>
      </c>
      <c r="C620" s="94"/>
      <c r="D620" s="159"/>
      <c r="E620" s="148"/>
    </row>
    <row r="621" ht="18.75" customHeight="1" spans="1:5">
      <c r="A621" s="61">
        <v>2081003</v>
      </c>
      <c r="B621" s="61" t="s">
        <v>488</v>
      </c>
      <c r="C621" s="94"/>
      <c r="D621" s="159"/>
      <c r="E621" s="148"/>
    </row>
    <row r="622" ht="18.75" customHeight="1" spans="1:5">
      <c r="A622" s="61">
        <v>2081004</v>
      </c>
      <c r="B622" s="61" t="s">
        <v>489</v>
      </c>
      <c r="C622" s="94"/>
      <c r="D622" s="159"/>
      <c r="E622" s="148"/>
    </row>
    <row r="623" ht="18.75" customHeight="1" spans="1:5">
      <c r="A623" s="61">
        <v>2081005</v>
      </c>
      <c r="B623" s="61" t="s">
        <v>490</v>
      </c>
      <c r="C623" s="94"/>
      <c r="D623" s="159"/>
      <c r="E623" s="148"/>
    </row>
    <row r="624" ht="18.75" customHeight="1" spans="1:5">
      <c r="A624" s="61">
        <v>2081006</v>
      </c>
      <c r="B624" s="61" t="s">
        <v>491</v>
      </c>
      <c r="C624" s="94"/>
      <c r="D624" s="159"/>
      <c r="E624" s="148"/>
    </row>
    <row r="625" ht="18.75" customHeight="1" spans="1:5">
      <c r="A625" s="61">
        <v>2081099</v>
      </c>
      <c r="B625" s="61" t="s">
        <v>492</v>
      </c>
      <c r="C625" s="94">
        <v>250</v>
      </c>
      <c r="D625" s="159">
        <v>26</v>
      </c>
      <c r="E625" s="148">
        <f>D625/C625</f>
        <v>0.104</v>
      </c>
    </row>
    <row r="626" ht="18.75" customHeight="1" spans="1:5">
      <c r="A626" s="61">
        <v>20811</v>
      </c>
      <c r="B626" s="61" t="s">
        <v>493</v>
      </c>
      <c r="C626" s="58">
        <v>2832</v>
      </c>
      <c r="D626" s="159">
        <v>1833</v>
      </c>
      <c r="E626" s="148">
        <f>D626/C626</f>
        <v>0.647245762711864</v>
      </c>
    </row>
    <row r="627" ht="18.75" customHeight="1" spans="1:5">
      <c r="A627" s="61">
        <v>2081101</v>
      </c>
      <c r="B627" s="61" t="s">
        <v>56</v>
      </c>
      <c r="C627" s="94">
        <v>357</v>
      </c>
      <c r="D627" s="159">
        <v>194</v>
      </c>
      <c r="E627" s="148">
        <f>D627/C627</f>
        <v>0.543417366946779</v>
      </c>
    </row>
    <row r="628" ht="18.75" customHeight="1" spans="1:5">
      <c r="A628" s="61">
        <v>2081102</v>
      </c>
      <c r="B628" s="61" t="s">
        <v>57</v>
      </c>
      <c r="C628" s="94"/>
      <c r="D628" s="159"/>
      <c r="E628" s="148"/>
    </row>
    <row r="629" ht="18.75" customHeight="1" spans="1:5">
      <c r="A629" s="61">
        <v>2081103</v>
      </c>
      <c r="B629" s="61" t="s">
        <v>58</v>
      </c>
      <c r="C629" s="94"/>
      <c r="D629" s="159"/>
      <c r="E629" s="148"/>
    </row>
    <row r="630" ht="18.75" customHeight="1" spans="1:5">
      <c r="A630" s="61">
        <v>2081104</v>
      </c>
      <c r="B630" s="61" t="s">
        <v>494</v>
      </c>
      <c r="C630" s="94"/>
      <c r="D630" s="159">
        <v>15</v>
      </c>
      <c r="E630" s="148"/>
    </row>
    <row r="631" ht="18.75" customHeight="1" spans="1:5">
      <c r="A631" s="61">
        <v>2081105</v>
      </c>
      <c r="B631" s="61" t="s">
        <v>495</v>
      </c>
      <c r="C631" s="94"/>
      <c r="D631" s="159">
        <v>196</v>
      </c>
      <c r="E631" s="148"/>
    </row>
    <row r="632" ht="18.75" customHeight="1" spans="1:5">
      <c r="A632" s="61">
        <v>2081106</v>
      </c>
      <c r="B632" s="61" t="s">
        <v>496</v>
      </c>
      <c r="C632" s="94"/>
      <c r="D632" s="159"/>
      <c r="E632" s="148"/>
    </row>
    <row r="633" ht="18.75" customHeight="1" spans="1:5">
      <c r="A633" s="61">
        <v>2081107</v>
      </c>
      <c r="B633" s="61" t="s">
        <v>497</v>
      </c>
      <c r="C633" s="94">
        <v>2457</v>
      </c>
      <c r="D633" s="159">
        <v>1428</v>
      </c>
      <c r="E633" s="148">
        <f>D633/C633</f>
        <v>0.581196581196581</v>
      </c>
    </row>
    <row r="634" ht="18.75" customHeight="1" spans="1:5">
      <c r="A634" s="61">
        <v>2081199</v>
      </c>
      <c r="B634" s="61" t="s">
        <v>498</v>
      </c>
      <c r="C634" s="94">
        <v>18</v>
      </c>
      <c r="D634" s="159"/>
      <c r="E634" s="148"/>
    </row>
    <row r="635" ht="18.75" customHeight="1" spans="1:5">
      <c r="A635" s="61">
        <v>20816</v>
      </c>
      <c r="B635" s="61" t="s">
        <v>499</v>
      </c>
      <c r="C635" s="58">
        <v>400</v>
      </c>
      <c r="D635" s="159">
        <v>144</v>
      </c>
      <c r="E635" s="148">
        <f>D635/C635</f>
        <v>0.36</v>
      </c>
    </row>
    <row r="636" ht="18.75" customHeight="1" spans="1:5">
      <c r="A636" s="61">
        <v>2081601</v>
      </c>
      <c r="B636" s="61" t="s">
        <v>56</v>
      </c>
      <c r="C636" s="94">
        <v>400</v>
      </c>
      <c r="D636" s="159">
        <v>144</v>
      </c>
      <c r="E636" s="148">
        <f>D636/C636</f>
        <v>0.36</v>
      </c>
    </row>
    <row r="637" ht="18.75" customHeight="1" spans="1:5">
      <c r="A637" s="61">
        <v>2081602</v>
      </c>
      <c r="B637" s="61" t="s">
        <v>57</v>
      </c>
      <c r="C637" s="94"/>
      <c r="D637" s="159"/>
      <c r="E637" s="148"/>
    </row>
    <row r="638" ht="18.75" customHeight="1" spans="1:5">
      <c r="A638" s="61">
        <v>2081603</v>
      </c>
      <c r="B638" s="61" t="s">
        <v>58</v>
      </c>
      <c r="C638" s="94"/>
      <c r="D638" s="159"/>
      <c r="E638" s="148"/>
    </row>
    <row r="639" customHeight="1" spans="1:5">
      <c r="A639" s="57">
        <v>2081650</v>
      </c>
      <c r="B639" s="57" t="s">
        <v>65</v>
      </c>
      <c r="C639" s="94"/>
      <c r="D639" s="159"/>
      <c r="E639" s="148"/>
    </row>
    <row r="640" ht="18.75" customHeight="1" spans="1:5">
      <c r="A640" s="61">
        <v>2081699</v>
      </c>
      <c r="B640" s="61" t="s">
        <v>500</v>
      </c>
      <c r="C640" s="94"/>
      <c r="D640" s="159"/>
      <c r="E640" s="148"/>
    </row>
    <row r="641" ht="18.75" customHeight="1" spans="1:5">
      <c r="A641" s="61">
        <v>20819</v>
      </c>
      <c r="B641" s="61" t="s">
        <v>501</v>
      </c>
      <c r="C641" s="58">
        <v>555</v>
      </c>
      <c r="D641" s="159">
        <v>1846</v>
      </c>
      <c r="E641" s="148">
        <f>D641/C641</f>
        <v>3.32612612612613</v>
      </c>
    </row>
    <row r="642" ht="18.75" customHeight="1" spans="1:5">
      <c r="A642" s="61">
        <v>2081901</v>
      </c>
      <c r="B642" s="61" t="s">
        <v>502</v>
      </c>
      <c r="C642" s="94">
        <v>555</v>
      </c>
      <c r="D642" s="159">
        <v>1179</v>
      </c>
      <c r="E642" s="148">
        <f>D642/C642</f>
        <v>2.12432432432432</v>
      </c>
    </row>
    <row r="643" ht="18.75" customHeight="1" spans="1:5">
      <c r="A643" s="61">
        <v>2081902</v>
      </c>
      <c r="B643" s="61" t="s">
        <v>503</v>
      </c>
      <c r="C643" s="94"/>
      <c r="D643" s="159">
        <v>667</v>
      </c>
      <c r="E643" s="148"/>
    </row>
    <row r="644" ht="18.75" customHeight="1" spans="1:5">
      <c r="A644" s="61">
        <v>20820</v>
      </c>
      <c r="B644" s="61" t="s">
        <v>504</v>
      </c>
      <c r="C644" s="58">
        <v>100</v>
      </c>
      <c r="D644" s="159">
        <v>115</v>
      </c>
      <c r="E644" s="148">
        <f>D644/C644</f>
        <v>1.15</v>
      </c>
    </row>
    <row r="645" ht="18.75" customHeight="1" spans="1:5">
      <c r="A645" s="61">
        <v>2082001</v>
      </c>
      <c r="B645" s="61" t="s">
        <v>505</v>
      </c>
      <c r="C645" s="94"/>
      <c r="D645" s="159"/>
      <c r="E645" s="148"/>
    </row>
    <row r="646" ht="18.75" customHeight="1" spans="1:5">
      <c r="A646" s="61">
        <v>2082002</v>
      </c>
      <c r="B646" s="61" t="s">
        <v>506</v>
      </c>
      <c r="C646" s="94">
        <v>100</v>
      </c>
      <c r="D646" s="159">
        <v>115</v>
      </c>
      <c r="E646" s="148">
        <f>D646/C646</f>
        <v>1.15</v>
      </c>
    </row>
    <row r="647" ht="18.75" customHeight="1" spans="1:5">
      <c r="A647" s="61">
        <v>20821</v>
      </c>
      <c r="B647" s="61" t="s">
        <v>507</v>
      </c>
      <c r="C647" s="58"/>
      <c r="D647" s="159"/>
      <c r="E647" s="148"/>
    </row>
    <row r="648" ht="18.75" customHeight="1" spans="1:5">
      <c r="A648" s="61">
        <v>2082101</v>
      </c>
      <c r="B648" s="61" t="s">
        <v>508</v>
      </c>
      <c r="C648" s="94"/>
      <c r="D648" s="159"/>
      <c r="E648" s="148"/>
    </row>
    <row r="649" ht="18.75" customHeight="1" spans="1:5">
      <c r="A649" s="61">
        <v>2082102</v>
      </c>
      <c r="B649" s="61" t="s">
        <v>509</v>
      </c>
      <c r="C649" s="94"/>
      <c r="D649" s="159"/>
      <c r="E649" s="148"/>
    </row>
    <row r="650" ht="18.75" customHeight="1" spans="1:5">
      <c r="A650" s="61">
        <v>20824</v>
      </c>
      <c r="B650" s="61" t="s">
        <v>510</v>
      </c>
      <c r="C650" s="58"/>
      <c r="D650" s="159"/>
      <c r="E650" s="148"/>
    </row>
    <row r="651" ht="18.75" customHeight="1" spans="1:5">
      <c r="A651" s="61">
        <v>2082401</v>
      </c>
      <c r="B651" s="61" t="s">
        <v>511</v>
      </c>
      <c r="C651" s="94"/>
      <c r="D651" s="159"/>
      <c r="E651" s="148"/>
    </row>
    <row r="652" ht="18.75" customHeight="1" spans="1:5">
      <c r="A652" s="61">
        <v>2082402</v>
      </c>
      <c r="B652" s="61" t="s">
        <v>512</v>
      </c>
      <c r="C652" s="94"/>
      <c r="D652" s="159"/>
      <c r="E652" s="148"/>
    </row>
    <row r="653" ht="18.75" customHeight="1" spans="1:5">
      <c r="A653" s="61">
        <v>20825</v>
      </c>
      <c r="B653" s="61" t="s">
        <v>513</v>
      </c>
      <c r="C653" s="58"/>
      <c r="D653" s="159">
        <v>927</v>
      </c>
      <c r="E653" s="148"/>
    </row>
    <row r="654" ht="18.75" customHeight="1" spans="1:5">
      <c r="A654" s="61">
        <v>2082501</v>
      </c>
      <c r="B654" s="61" t="s">
        <v>514</v>
      </c>
      <c r="C654" s="94"/>
      <c r="D654" s="159">
        <v>927</v>
      </c>
      <c r="E654" s="148"/>
    </row>
    <row r="655" ht="18.75" customHeight="1" spans="1:5">
      <c r="A655" s="61">
        <v>2082502</v>
      </c>
      <c r="B655" s="61" t="s">
        <v>515</v>
      </c>
      <c r="C655" s="94"/>
      <c r="D655" s="159"/>
      <c r="E655" s="148"/>
    </row>
    <row r="656" ht="18.75" customHeight="1" spans="1:5">
      <c r="A656" s="61">
        <v>20826</v>
      </c>
      <c r="B656" s="61" t="s">
        <v>516</v>
      </c>
      <c r="C656" s="58"/>
      <c r="D656" s="159">
        <v>9769</v>
      </c>
      <c r="E656" s="148"/>
    </row>
    <row r="657" ht="18.75" customHeight="1" spans="1:5">
      <c r="A657" s="61">
        <v>2082601</v>
      </c>
      <c r="B657" s="61" t="s">
        <v>517</v>
      </c>
      <c r="C657" s="94"/>
      <c r="D657" s="159"/>
      <c r="E657" s="148"/>
    </row>
    <row r="658" ht="18.75" customHeight="1" spans="1:5">
      <c r="A658" s="61">
        <v>2082602</v>
      </c>
      <c r="B658" s="61" t="s">
        <v>518</v>
      </c>
      <c r="C658" s="94"/>
      <c r="D658" s="159">
        <v>9498</v>
      </c>
      <c r="E658" s="148"/>
    </row>
    <row r="659" ht="18.75" customHeight="1" spans="1:5">
      <c r="A659" s="61">
        <v>2082699</v>
      </c>
      <c r="B659" s="61" t="s">
        <v>519</v>
      </c>
      <c r="C659" s="94"/>
      <c r="D659" s="159">
        <v>271</v>
      </c>
      <c r="E659" s="148"/>
    </row>
    <row r="660" ht="18.75" customHeight="1" spans="1:5">
      <c r="A660" s="61">
        <v>20827</v>
      </c>
      <c r="B660" s="61" t="s">
        <v>520</v>
      </c>
      <c r="C660" s="58">
        <v>2000</v>
      </c>
      <c r="D660" s="159">
        <v>2946</v>
      </c>
      <c r="E660" s="148">
        <f>D660/C660</f>
        <v>1.473</v>
      </c>
    </row>
    <row r="661" ht="18.75" customHeight="1" spans="1:5">
      <c r="A661" s="61">
        <v>2082701</v>
      </c>
      <c r="B661" s="61" t="s">
        <v>521</v>
      </c>
      <c r="C661" s="94"/>
      <c r="D661" s="159"/>
      <c r="E661" s="148"/>
    </row>
    <row r="662" ht="18.75" customHeight="1" spans="1:5">
      <c r="A662" s="61">
        <v>2082702</v>
      </c>
      <c r="B662" s="61" t="s">
        <v>522</v>
      </c>
      <c r="C662" s="94"/>
      <c r="D662" s="159"/>
      <c r="E662" s="148"/>
    </row>
    <row r="663" ht="18.75" customHeight="1" spans="1:5">
      <c r="A663" s="61">
        <v>2082799</v>
      </c>
      <c r="B663" s="61" t="s">
        <v>523</v>
      </c>
      <c r="C663" s="94">
        <v>2000</v>
      </c>
      <c r="D663" s="159">
        <v>2946</v>
      </c>
      <c r="E663" s="148">
        <f>D663/C663</f>
        <v>1.473</v>
      </c>
    </row>
    <row r="664" ht="18.75" customHeight="1" spans="1:5">
      <c r="A664" s="61">
        <v>20828</v>
      </c>
      <c r="B664" s="61" t="s">
        <v>524</v>
      </c>
      <c r="C664" s="58">
        <v>150</v>
      </c>
      <c r="D664" s="159">
        <v>517</v>
      </c>
      <c r="E664" s="148">
        <f>D664/C664</f>
        <v>3.44666666666667</v>
      </c>
    </row>
    <row r="665" ht="18.75" customHeight="1" spans="1:5">
      <c r="A665" s="61">
        <v>2082801</v>
      </c>
      <c r="B665" s="61" t="s">
        <v>56</v>
      </c>
      <c r="C665" s="94">
        <v>109</v>
      </c>
      <c r="D665" s="159">
        <v>244</v>
      </c>
      <c r="E665" s="148">
        <f>D665/C665</f>
        <v>2.23853211009174</v>
      </c>
    </row>
    <row r="666" ht="18.75" customHeight="1" spans="1:5">
      <c r="A666" s="61">
        <v>2082802</v>
      </c>
      <c r="B666" s="61" t="s">
        <v>57</v>
      </c>
      <c r="C666" s="94"/>
      <c r="D666" s="159"/>
      <c r="E666" s="148"/>
    </row>
    <row r="667" ht="18.75" customHeight="1" spans="1:5">
      <c r="A667" s="61">
        <v>2082803</v>
      </c>
      <c r="B667" s="61" t="s">
        <v>58</v>
      </c>
      <c r="C667" s="94"/>
      <c r="D667" s="159"/>
      <c r="E667" s="148"/>
    </row>
    <row r="668" ht="18.75" customHeight="1" spans="1:5">
      <c r="A668" s="61">
        <v>2082804</v>
      </c>
      <c r="B668" s="61" t="s">
        <v>525</v>
      </c>
      <c r="C668" s="94"/>
      <c r="D668" s="159"/>
      <c r="E668" s="148"/>
    </row>
    <row r="669" ht="18.75" customHeight="1" spans="1:5">
      <c r="A669" s="61">
        <v>2082805</v>
      </c>
      <c r="B669" s="61" t="s">
        <v>526</v>
      </c>
      <c r="C669" s="94"/>
      <c r="D669" s="159"/>
      <c r="E669" s="148"/>
    </row>
    <row r="670" ht="18.75" customHeight="1" spans="1:5">
      <c r="A670" s="61">
        <v>2082850</v>
      </c>
      <c r="B670" s="61" t="s">
        <v>65</v>
      </c>
      <c r="C670" s="94">
        <v>21</v>
      </c>
      <c r="D670" s="159">
        <v>272</v>
      </c>
      <c r="E670" s="148">
        <f>D670/C670</f>
        <v>12.952380952381</v>
      </c>
    </row>
    <row r="671" ht="18.75" customHeight="1" spans="1:5">
      <c r="A671" s="61">
        <v>2082899</v>
      </c>
      <c r="B671" s="61" t="s">
        <v>527</v>
      </c>
      <c r="C671" s="94">
        <v>20</v>
      </c>
      <c r="D671" s="159">
        <v>1</v>
      </c>
      <c r="E671" s="148">
        <f>D671/C671</f>
        <v>0.05</v>
      </c>
    </row>
    <row r="672" ht="18.75" customHeight="1" spans="1:5">
      <c r="A672" s="61">
        <v>20830</v>
      </c>
      <c r="B672" s="61" t="s">
        <v>528</v>
      </c>
      <c r="C672" s="58"/>
      <c r="D672" s="159">
        <v>219</v>
      </c>
      <c r="E672" s="148"/>
    </row>
    <row r="673" ht="18.75" customHeight="1" spans="1:5">
      <c r="A673" s="61">
        <v>2083001</v>
      </c>
      <c r="B673" s="61" t="s">
        <v>529</v>
      </c>
      <c r="C673" s="94"/>
      <c r="D673" s="159">
        <v>219</v>
      </c>
      <c r="E673" s="148"/>
    </row>
    <row r="674" ht="18.75" customHeight="1" spans="1:5">
      <c r="A674" s="61">
        <v>2083099</v>
      </c>
      <c r="B674" s="61" t="s">
        <v>530</v>
      </c>
      <c r="C674" s="94"/>
      <c r="D674" s="159"/>
      <c r="E674" s="148"/>
    </row>
    <row r="675" ht="18.75" customHeight="1" spans="1:5">
      <c r="A675" s="57">
        <v>20899</v>
      </c>
      <c r="B675" s="57" t="s">
        <v>531</v>
      </c>
      <c r="C675" s="58">
        <v>1001</v>
      </c>
      <c r="D675" s="159">
        <v>426</v>
      </c>
      <c r="E675" s="148">
        <f>D675/C675</f>
        <v>0.425574425574426</v>
      </c>
    </row>
    <row r="676" ht="18.75" customHeight="1" spans="1:5">
      <c r="A676" s="61">
        <v>2089999</v>
      </c>
      <c r="B676" s="61" t="s">
        <v>532</v>
      </c>
      <c r="C676" s="94">
        <v>1001</v>
      </c>
      <c r="D676" s="159">
        <v>426</v>
      </c>
      <c r="E676" s="148">
        <f>D676/C676</f>
        <v>0.425574425574426</v>
      </c>
    </row>
    <row r="677" ht="18.75" customHeight="1" spans="1:5">
      <c r="A677" s="61">
        <v>210</v>
      </c>
      <c r="B677" s="61" t="s">
        <v>533</v>
      </c>
      <c r="C677" s="58">
        <v>17180</v>
      </c>
      <c r="D677" s="159">
        <f>24372-359.44</f>
        <v>24012.56</v>
      </c>
      <c r="E677" s="148">
        <f>D677/C677</f>
        <v>1.39770430733411</v>
      </c>
    </row>
    <row r="678" ht="18.75" customHeight="1" spans="1:5">
      <c r="A678" s="61">
        <v>21001</v>
      </c>
      <c r="B678" s="61" t="s">
        <v>534</v>
      </c>
      <c r="C678" s="58">
        <v>653</v>
      </c>
      <c r="D678" s="159">
        <v>238</v>
      </c>
      <c r="E678" s="148">
        <f>D678/C678</f>
        <v>0.364471669218989</v>
      </c>
    </row>
    <row r="679" ht="18.75" customHeight="1" spans="1:5">
      <c r="A679" s="61">
        <v>2100101</v>
      </c>
      <c r="B679" s="61" t="s">
        <v>56</v>
      </c>
      <c r="C679" s="94">
        <v>400</v>
      </c>
      <c r="D679" s="159">
        <v>238</v>
      </c>
      <c r="E679" s="148">
        <f>D679/C679</f>
        <v>0.595</v>
      </c>
    </row>
    <row r="680" ht="18.75" customHeight="1" spans="1:5">
      <c r="A680" s="61">
        <v>2100102</v>
      </c>
      <c r="B680" s="61" t="s">
        <v>57</v>
      </c>
      <c r="C680" s="94"/>
      <c r="D680" s="159"/>
      <c r="E680" s="148"/>
    </row>
    <row r="681" ht="18.75" customHeight="1" spans="1:5">
      <c r="A681" s="61">
        <v>2100103</v>
      </c>
      <c r="B681" s="61" t="s">
        <v>58</v>
      </c>
      <c r="C681" s="94"/>
      <c r="D681" s="159"/>
      <c r="E681" s="148"/>
    </row>
    <row r="682" ht="18.75" customHeight="1" spans="1:5">
      <c r="A682" s="61">
        <v>2100199</v>
      </c>
      <c r="B682" s="61" t="s">
        <v>535</v>
      </c>
      <c r="C682" s="94">
        <v>253</v>
      </c>
      <c r="D682" s="159"/>
      <c r="E682" s="148"/>
    </row>
    <row r="683" ht="18.75" customHeight="1" spans="1:5">
      <c r="A683" s="61">
        <v>21002</v>
      </c>
      <c r="B683" s="61" t="s">
        <v>536</v>
      </c>
      <c r="C683" s="58">
        <v>4700</v>
      </c>
      <c r="D683" s="159">
        <v>3891</v>
      </c>
      <c r="E683" s="148">
        <f>D683/C683</f>
        <v>0.827872340425532</v>
      </c>
    </row>
    <row r="684" ht="18.75" customHeight="1" spans="1:5">
      <c r="A684" s="61">
        <v>2100201</v>
      </c>
      <c r="B684" s="61" t="s">
        <v>537</v>
      </c>
      <c r="C684" s="94">
        <v>3700</v>
      </c>
      <c r="D684" s="159">
        <v>2544</v>
      </c>
      <c r="E684" s="148">
        <f>D684/C684</f>
        <v>0.687567567567568</v>
      </c>
    </row>
    <row r="685" ht="18.75" customHeight="1" spans="1:5">
      <c r="A685" s="61">
        <v>2100202</v>
      </c>
      <c r="B685" s="61" t="s">
        <v>538</v>
      </c>
      <c r="C685" s="94">
        <v>1000</v>
      </c>
      <c r="D685" s="159">
        <v>1044</v>
      </c>
      <c r="E685" s="148">
        <f>D685/C685</f>
        <v>1.044</v>
      </c>
    </row>
    <row r="686" ht="18.75" customHeight="1" spans="1:5">
      <c r="A686" s="61">
        <v>2100203</v>
      </c>
      <c r="B686" s="61" t="s">
        <v>539</v>
      </c>
      <c r="C686" s="94"/>
      <c r="D686" s="159"/>
      <c r="E686" s="148"/>
    </row>
    <row r="687" ht="18.75" customHeight="1" spans="1:5">
      <c r="A687" s="61">
        <v>2100204</v>
      </c>
      <c r="B687" s="61" t="s">
        <v>540</v>
      </c>
      <c r="C687" s="94"/>
      <c r="D687" s="159">
        <v>303</v>
      </c>
      <c r="E687" s="148"/>
    </row>
    <row r="688" ht="18.75" customHeight="1" spans="1:5">
      <c r="A688" s="61">
        <v>2100205</v>
      </c>
      <c r="B688" s="61" t="s">
        <v>541</v>
      </c>
      <c r="C688" s="94"/>
      <c r="D688" s="159"/>
      <c r="E688" s="148"/>
    </row>
    <row r="689" ht="18.75" customHeight="1" spans="1:5">
      <c r="A689" s="61">
        <v>2100206</v>
      </c>
      <c r="B689" s="61" t="s">
        <v>542</v>
      </c>
      <c r="C689" s="94"/>
      <c r="D689" s="159"/>
      <c r="E689" s="148"/>
    </row>
    <row r="690" ht="18.75" customHeight="1" spans="1:5">
      <c r="A690" s="61">
        <v>2100207</v>
      </c>
      <c r="B690" s="61" t="s">
        <v>543</v>
      </c>
      <c r="C690" s="94"/>
      <c r="D690" s="159"/>
      <c r="E690" s="148"/>
    </row>
    <row r="691" ht="18.75" customHeight="1" spans="1:5">
      <c r="A691" s="61">
        <v>2100208</v>
      </c>
      <c r="B691" s="61" t="s">
        <v>544</v>
      </c>
      <c r="C691" s="94"/>
      <c r="D691" s="159"/>
      <c r="E691" s="148"/>
    </row>
    <row r="692" ht="18.75" customHeight="1" spans="1:5">
      <c r="A692" s="61">
        <v>2100209</v>
      </c>
      <c r="B692" s="61" t="s">
        <v>545</v>
      </c>
      <c r="C692" s="94"/>
      <c r="D692" s="159"/>
      <c r="E692" s="148"/>
    </row>
    <row r="693" ht="18.75" customHeight="1" spans="1:5">
      <c r="A693" s="61">
        <v>2100210</v>
      </c>
      <c r="B693" s="61" t="s">
        <v>546</v>
      </c>
      <c r="C693" s="94"/>
      <c r="D693" s="159"/>
      <c r="E693" s="148"/>
    </row>
    <row r="694" ht="18.75" customHeight="1" spans="1:5">
      <c r="A694" s="61">
        <v>2100211</v>
      </c>
      <c r="B694" s="61" t="s">
        <v>547</v>
      </c>
      <c r="C694" s="94"/>
      <c r="D694" s="159"/>
      <c r="E694" s="148"/>
    </row>
    <row r="695" ht="18.75" customHeight="1" spans="1:5">
      <c r="A695" s="61">
        <v>2100212</v>
      </c>
      <c r="B695" s="61" t="s">
        <v>548</v>
      </c>
      <c r="C695" s="94"/>
      <c r="D695" s="159"/>
      <c r="E695" s="148"/>
    </row>
    <row r="696" ht="18.75" customHeight="1" spans="1:5">
      <c r="A696" s="61">
        <v>2100213</v>
      </c>
      <c r="B696" s="61" t="s">
        <v>549</v>
      </c>
      <c r="C696" s="94"/>
      <c r="D696" s="159"/>
      <c r="E696" s="148"/>
    </row>
    <row r="697" ht="18.75" customHeight="1" spans="1:5">
      <c r="A697" s="61">
        <v>2100299</v>
      </c>
      <c r="B697" s="61" t="s">
        <v>550</v>
      </c>
      <c r="C697" s="94"/>
      <c r="D697" s="159"/>
      <c r="E697" s="148"/>
    </row>
    <row r="698" ht="18.75" customHeight="1" spans="1:5">
      <c r="A698" s="61">
        <v>21003</v>
      </c>
      <c r="B698" s="61" t="s">
        <v>551</v>
      </c>
      <c r="C698" s="58">
        <v>2130</v>
      </c>
      <c r="D698" s="159">
        <v>1818</v>
      </c>
      <c r="E698" s="148">
        <f t="shared" ref="E698:E705" si="1">D698/C698</f>
        <v>0.853521126760563</v>
      </c>
    </row>
    <row r="699" ht="18.75" customHeight="1" spans="1:5">
      <c r="A699" s="61">
        <v>2100301</v>
      </c>
      <c r="B699" s="61" t="s">
        <v>552</v>
      </c>
      <c r="C699" s="94">
        <v>330</v>
      </c>
      <c r="D699" s="159">
        <v>10</v>
      </c>
      <c r="E699" s="148">
        <f t="shared" si="1"/>
        <v>0.0303030303030303</v>
      </c>
    </row>
    <row r="700" ht="18.75" customHeight="1" spans="1:5">
      <c r="A700" s="61">
        <v>2100302</v>
      </c>
      <c r="B700" s="61" t="s">
        <v>553</v>
      </c>
      <c r="C700" s="94">
        <v>1000</v>
      </c>
      <c r="D700" s="159">
        <v>1559</v>
      </c>
      <c r="E700" s="148">
        <f t="shared" si="1"/>
        <v>1.559</v>
      </c>
    </row>
    <row r="701" ht="18.75" customHeight="1" spans="1:5">
      <c r="A701" s="61">
        <v>2100399</v>
      </c>
      <c r="B701" s="61" t="s">
        <v>554</v>
      </c>
      <c r="C701" s="94">
        <v>800</v>
      </c>
      <c r="D701" s="159">
        <v>249</v>
      </c>
      <c r="E701" s="148">
        <f t="shared" si="1"/>
        <v>0.31125</v>
      </c>
    </row>
    <row r="702" ht="18.75" customHeight="1" spans="1:5">
      <c r="A702" s="61">
        <v>21004</v>
      </c>
      <c r="B702" s="61" t="s">
        <v>555</v>
      </c>
      <c r="C702" s="58">
        <v>6662</v>
      </c>
      <c r="D702" s="159">
        <v>9498</v>
      </c>
      <c r="E702" s="148">
        <f t="shared" si="1"/>
        <v>1.42569798859201</v>
      </c>
    </row>
    <row r="703" ht="18.75" customHeight="1" spans="1:5">
      <c r="A703" s="61">
        <v>2100401</v>
      </c>
      <c r="B703" s="61" t="s">
        <v>556</v>
      </c>
      <c r="C703" s="94">
        <v>383</v>
      </c>
      <c r="D703" s="159">
        <v>556</v>
      </c>
      <c r="E703" s="148">
        <f t="shared" si="1"/>
        <v>1.45169712793734</v>
      </c>
    </row>
    <row r="704" ht="18.75" customHeight="1" spans="1:5">
      <c r="A704" s="61">
        <v>2100402</v>
      </c>
      <c r="B704" s="61" t="s">
        <v>557</v>
      </c>
      <c r="C704" s="94">
        <v>13</v>
      </c>
      <c r="D704" s="159">
        <v>76</v>
      </c>
      <c r="E704" s="148">
        <f t="shared" si="1"/>
        <v>5.84615384615385</v>
      </c>
    </row>
    <row r="705" ht="18.75" customHeight="1" spans="1:5">
      <c r="A705" s="61">
        <v>2100403</v>
      </c>
      <c r="B705" s="61" t="s">
        <v>558</v>
      </c>
      <c r="C705" s="94">
        <v>428</v>
      </c>
      <c r="D705" s="159">
        <v>487</v>
      </c>
      <c r="E705" s="148">
        <f t="shared" si="1"/>
        <v>1.13785046728972</v>
      </c>
    </row>
    <row r="706" ht="18.75" customHeight="1" spans="1:5">
      <c r="A706" s="61">
        <v>2100404</v>
      </c>
      <c r="B706" s="61" t="s">
        <v>559</v>
      </c>
      <c r="C706" s="94"/>
      <c r="D706" s="159"/>
      <c r="E706" s="148"/>
    </row>
    <row r="707" ht="18.75" customHeight="1" spans="1:5">
      <c r="A707" s="61">
        <v>2100405</v>
      </c>
      <c r="B707" s="61" t="s">
        <v>560</v>
      </c>
      <c r="C707" s="94"/>
      <c r="D707" s="159"/>
      <c r="E707" s="148"/>
    </row>
    <row r="708" ht="18.75" customHeight="1" spans="1:5">
      <c r="A708" s="61">
        <v>2100406</v>
      </c>
      <c r="B708" s="61" t="s">
        <v>561</v>
      </c>
      <c r="C708" s="94"/>
      <c r="D708" s="159"/>
      <c r="E708" s="148"/>
    </row>
    <row r="709" ht="18.75" customHeight="1" spans="1:5">
      <c r="A709" s="61">
        <v>2100407</v>
      </c>
      <c r="B709" s="61" t="s">
        <v>562</v>
      </c>
      <c r="C709" s="94"/>
      <c r="D709" s="159"/>
      <c r="E709" s="148"/>
    </row>
    <row r="710" ht="18.75" customHeight="1" spans="1:5">
      <c r="A710" s="61">
        <v>2100408</v>
      </c>
      <c r="B710" s="61" t="s">
        <v>563</v>
      </c>
      <c r="C710" s="94">
        <v>3253</v>
      </c>
      <c r="D710" s="159">
        <v>4868</v>
      </c>
      <c r="E710" s="148">
        <f>D710/C710</f>
        <v>1.49646480172149</v>
      </c>
    </row>
    <row r="711" ht="18.75" customHeight="1" spans="1:5">
      <c r="A711" s="61">
        <v>2100409</v>
      </c>
      <c r="B711" s="61" t="s">
        <v>564</v>
      </c>
      <c r="C711" s="94">
        <v>117</v>
      </c>
      <c r="D711" s="159">
        <v>236</v>
      </c>
      <c r="E711" s="148">
        <f>D711/C711</f>
        <v>2.01709401709402</v>
      </c>
    </row>
    <row r="712" ht="18.75" customHeight="1" spans="1:5">
      <c r="A712" s="61">
        <v>2100410</v>
      </c>
      <c r="B712" s="61" t="s">
        <v>565</v>
      </c>
      <c r="C712" s="94">
        <v>2400</v>
      </c>
      <c r="D712" s="159">
        <v>3000</v>
      </c>
      <c r="E712" s="148">
        <f>D712/C712</f>
        <v>1.25</v>
      </c>
    </row>
    <row r="713" ht="18.75" customHeight="1" spans="1:5">
      <c r="A713" s="61">
        <v>2100499</v>
      </c>
      <c r="B713" s="61" t="s">
        <v>566</v>
      </c>
      <c r="C713" s="94">
        <v>68</v>
      </c>
      <c r="D713" s="159">
        <v>275</v>
      </c>
      <c r="E713" s="148">
        <f>D713/C713</f>
        <v>4.04411764705882</v>
      </c>
    </row>
    <row r="714" ht="18.75" customHeight="1" spans="1:5">
      <c r="A714" s="61">
        <v>21006</v>
      </c>
      <c r="B714" s="61" t="s">
        <v>567</v>
      </c>
      <c r="C714" s="58"/>
      <c r="D714" s="159">
        <v>50</v>
      </c>
      <c r="E714" s="148"/>
    </row>
    <row r="715" ht="18.75" customHeight="1" spans="1:5">
      <c r="A715" s="61">
        <v>2100601</v>
      </c>
      <c r="B715" s="61" t="s">
        <v>568</v>
      </c>
      <c r="C715" s="94"/>
      <c r="D715" s="159">
        <v>50</v>
      </c>
      <c r="E715" s="148"/>
    </row>
    <row r="716" ht="18.75" customHeight="1" spans="1:5">
      <c r="A716" s="61">
        <v>2100699</v>
      </c>
      <c r="B716" s="61" t="s">
        <v>569</v>
      </c>
      <c r="C716" s="94"/>
      <c r="D716" s="159"/>
      <c r="E716" s="148"/>
    </row>
    <row r="717" ht="18.75" customHeight="1" spans="1:5">
      <c r="A717" s="61">
        <v>21007</v>
      </c>
      <c r="B717" s="61" t="s">
        <v>570</v>
      </c>
      <c r="C717" s="58">
        <v>41</v>
      </c>
      <c r="D717" s="159">
        <v>1039</v>
      </c>
      <c r="E717" s="148">
        <f>D717/C717</f>
        <v>25.3414634146341</v>
      </c>
    </row>
    <row r="718" ht="18.75" customHeight="1" spans="1:5">
      <c r="A718" s="61">
        <v>2100716</v>
      </c>
      <c r="B718" s="61" t="s">
        <v>571</v>
      </c>
      <c r="C718" s="94"/>
      <c r="D718" s="159">
        <v>1</v>
      </c>
      <c r="E718" s="148"/>
    </row>
    <row r="719" ht="18.75" customHeight="1" spans="1:5">
      <c r="A719" s="61">
        <v>2100717</v>
      </c>
      <c r="B719" s="61" t="s">
        <v>572</v>
      </c>
      <c r="C719" s="94">
        <v>1</v>
      </c>
      <c r="D719" s="159">
        <v>2</v>
      </c>
      <c r="E719" s="148">
        <f t="shared" ref="E719:E724" si="2">D719/C719</f>
        <v>2</v>
      </c>
    </row>
    <row r="720" ht="18.75" customHeight="1" spans="1:5">
      <c r="A720" s="61">
        <v>2100799</v>
      </c>
      <c r="B720" s="61" t="s">
        <v>573</v>
      </c>
      <c r="C720" s="94">
        <v>40</v>
      </c>
      <c r="D720" s="159">
        <v>1036</v>
      </c>
      <c r="E720" s="148">
        <f t="shared" si="2"/>
        <v>25.9</v>
      </c>
    </row>
    <row r="721" ht="18.75" customHeight="1" spans="1:5">
      <c r="A721" s="61">
        <v>21011</v>
      </c>
      <c r="B721" s="61" t="s">
        <v>574</v>
      </c>
      <c r="C721" s="58">
        <v>1198</v>
      </c>
      <c r="D721" s="159">
        <f>4773-359.44</f>
        <v>4413.56</v>
      </c>
      <c r="E721" s="148">
        <f t="shared" si="2"/>
        <v>3.68410684474124</v>
      </c>
    </row>
    <row r="722" ht="18.75" customHeight="1" spans="1:5">
      <c r="A722" s="61">
        <v>2101101</v>
      </c>
      <c r="B722" s="61" t="s">
        <v>575</v>
      </c>
      <c r="C722" s="94">
        <v>108</v>
      </c>
      <c r="D722" s="159">
        <f>638-116.42</f>
        <v>521.58</v>
      </c>
      <c r="E722" s="148">
        <f t="shared" si="2"/>
        <v>4.82944444444444</v>
      </c>
    </row>
    <row r="723" ht="18.75" customHeight="1" spans="1:5">
      <c r="A723" s="61">
        <v>2101102</v>
      </c>
      <c r="B723" s="61" t="s">
        <v>576</v>
      </c>
      <c r="C723" s="94">
        <v>200</v>
      </c>
      <c r="D723" s="159">
        <f>4115-243.02</f>
        <v>3871.98</v>
      </c>
      <c r="E723" s="148">
        <f t="shared" si="2"/>
        <v>19.3599</v>
      </c>
    </row>
    <row r="724" ht="18.75" customHeight="1" spans="1:5">
      <c r="A724" s="61">
        <v>2101103</v>
      </c>
      <c r="B724" s="61" t="s">
        <v>577</v>
      </c>
      <c r="C724" s="94">
        <v>90</v>
      </c>
      <c r="D724" s="159">
        <v>20</v>
      </c>
      <c r="E724" s="148">
        <f t="shared" si="2"/>
        <v>0.222222222222222</v>
      </c>
    </row>
    <row r="725" ht="18.75" customHeight="1" spans="1:5">
      <c r="A725" s="61">
        <v>2101199</v>
      </c>
      <c r="B725" s="61" t="s">
        <v>578</v>
      </c>
      <c r="C725" s="94">
        <v>800</v>
      </c>
      <c r="D725" s="159"/>
      <c r="E725" s="148"/>
    </row>
    <row r="726" ht="18.75" customHeight="1" spans="1:5">
      <c r="A726" s="61">
        <v>21012</v>
      </c>
      <c r="B726" s="61" t="s">
        <v>579</v>
      </c>
      <c r="C726" s="58"/>
      <c r="D726" s="159">
        <v>896</v>
      </c>
      <c r="E726" s="148"/>
    </row>
    <row r="727" ht="18.75" customHeight="1" spans="1:5">
      <c r="A727" s="61">
        <v>2101201</v>
      </c>
      <c r="B727" s="61" t="s">
        <v>580</v>
      </c>
      <c r="C727" s="94"/>
      <c r="D727" s="159"/>
      <c r="E727" s="148"/>
    </row>
    <row r="728" ht="18.75" customHeight="1" spans="1:5">
      <c r="A728" s="61">
        <v>2101202</v>
      </c>
      <c r="B728" s="61" t="s">
        <v>581</v>
      </c>
      <c r="C728" s="94"/>
      <c r="D728" s="159">
        <v>896</v>
      </c>
      <c r="E728" s="148"/>
    </row>
    <row r="729" ht="18.75" customHeight="1" spans="1:5">
      <c r="A729" s="61">
        <v>2101299</v>
      </c>
      <c r="B729" s="61" t="s">
        <v>582</v>
      </c>
      <c r="C729" s="94"/>
      <c r="D729" s="159"/>
      <c r="E729" s="148"/>
    </row>
    <row r="730" ht="18.75" customHeight="1" spans="1:5">
      <c r="A730" s="61">
        <v>21013</v>
      </c>
      <c r="B730" s="61" t="s">
        <v>583</v>
      </c>
      <c r="C730" s="58">
        <v>1726</v>
      </c>
      <c r="D730" s="159">
        <v>1810</v>
      </c>
      <c r="E730" s="148">
        <f>D730/C730</f>
        <v>1.0486674391657</v>
      </c>
    </row>
    <row r="731" ht="18.75" customHeight="1" spans="1:5">
      <c r="A731" s="61">
        <v>2101301</v>
      </c>
      <c r="B731" s="61" t="s">
        <v>584</v>
      </c>
      <c r="C731" s="94">
        <v>1726</v>
      </c>
      <c r="D731" s="159">
        <v>1810</v>
      </c>
      <c r="E731" s="148">
        <f>D731/C731</f>
        <v>1.0486674391657</v>
      </c>
    </row>
    <row r="732" ht="18.75" customHeight="1" spans="1:5">
      <c r="A732" s="61">
        <v>2101302</v>
      </c>
      <c r="B732" s="61" t="s">
        <v>585</v>
      </c>
      <c r="C732" s="94"/>
      <c r="D732" s="159"/>
      <c r="E732" s="148"/>
    </row>
    <row r="733" ht="18.75" customHeight="1" spans="1:5">
      <c r="A733" s="61">
        <v>2101399</v>
      </c>
      <c r="B733" s="61" t="s">
        <v>586</v>
      </c>
      <c r="C733" s="94"/>
      <c r="D733" s="159"/>
      <c r="E733" s="148"/>
    </row>
    <row r="734" ht="18.75" customHeight="1" spans="1:5">
      <c r="A734" s="61">
        <v>21014</v>
      </c>
      <c r="B734" s="61" t="s">
        <v>587</v>
      </c>
      <c r="C734" s="58"/>
      <c r="D734" s="159"/>
      <c r="E734" s="148"/>
    </row>
    <row r="735" ht="18.75" customHeight="1" spans="1:5">
      <c r="A735" s="61">
        <v>2101401</v>
      </c>
      <c r="B735" s="61" t="s">
        <v>588</v>
      </c>
      <c r="C735" s="94"/>
      <c r="D735" s="159"/>
      <c r="E735" s="148"/>
    </row>
    <row r="736" ht="18.75" customHeight="1" spans="1:5">
      <c r="A736" s="61">
        <v>2101499</v>
      </c>
      <c r="B736" s="61" t="s">
        <v>589</v>
      </c>
      <c r="C736" s="94"/>
      <c r="D736" s="159"/>
      <c r="E736" s="148"/>
    </row>
    <row r="737" ht="18.75" customHeight="1" spans="1:5">
      <c r="A737" s="61">
        <v>21015</v>
      </c>
      <c r="B737" s="61" t="s">
        <v>590</v>
      </c>
      <c r="C737" s="58"/>
      <c r="D737" s="159">
        <v>12</v>
      </c>
      <c r="E737" s="148"/>
    </row>
    <row r="738" ht="18.75" customHeight="1" spans="1:5">
      <c r="A738" s="61">
        <v>2101501</v>
      </c>
      <c r="B738" s="61" t="s">
        <v>56</v>
      </c>
      <c r="C738" s="94"/>
      <c r="D738" s="159"/>
      <c r="E738" s="148"/>
    </row>
    <row r="739" ht="18.75" customHeight="1" spans="1:5">
      <c r="A739" s="61">
        <v>2101502</v>
      </c>
      <c r="B739" s="61" t="s">
        <v>57</v>
      </c>
      <c r="C739" s="94"/>
      <c r="D739" s="159"/>
      <c r="E739" s="148"/>
    </row>
    <row r="740" ht="18.75" customHeight="1" spans="1:5">
      <c r="A740" s="61">
        <v>2101503</v>
      </c>
      <c r="B740" s="61" t="s">
        <v>58</v>
      </c>
      <c r="C740" s="94"/>
      <c r="D740" s="159"/>
      <c r="E740" s="148"/>
    </row>
    <row r="741" ht="18.75" customHeight="1" spans="1:5">
      <c r="A741" s="61">
        <v>2101504</v>
      </c>
      <c r="B741" s="61" t="s">
        <v>97</v>
      </c>
      <c r="C741" s="94"/>
      <c r="D741" s="159"/>
      <c r="E741" s="148"/>
    </row>
    <row r="742" ht="18.75" customHeight="1" spans="1:5">
      <c r="A742" s="61">
        <v>2101505</v>
      </c>
      <c r="B742" s="61" t="s">
        <v>591</v>
      </c>
      <c r="C742" s="94"/>
      <c r="D742" s="159"/>
      <c r="E742" s="148"/>
    </row>
    <row r="743" ht="18.75" customHeight="1" spans="1:5">
      <c r="A743" s="61">
        <v>2101506</v>
      </c>
      <c r="B743" s="61" t="s">
        <v>592</v>
      </c>
      <c r="C743" s="94"/>
      <c r="D743" s="159"/>
      <c r="E743" s="148"/>
    </row>
    <row r="744" ht="18.75" customHeight="1" spans="1:5">
      <c r="A744" s="61">
        <v>2101550</v>
      </c>
      <c r="B744" s="61" t="s">
        <v>65</v>
      </c>
      <c r="C744" s="94"/>
      <c r="D744" s="159"/>
      <c r="E744" s="148"/>
    </row>
    <row r="745" ht="18.75" customHeight="1" spans="1:5">
      <c r="A745" s="61">
        <v>2101599</v>
      </c>
      <c r="B745" s="61" t="s">
        <v>593</v>
      </c>
      <c r="C745" s="94"/>
      <c r="D745" s="159">
        <v>12</v>
      </c>
      <c r="E745" s="148"/>
    </row>
    <row r="746" ht="18.75" customHeight="1" spans="1:5">
      <c r="A746" s="61">
        <v>21016</v>
      </c>
      <c r="B746" s="61" t="s">
        <v>594</v>
      </c>
      <c r="C746" s="58">
        <v>70</v>
      </c>
      <c r="D746" s="159">
        <v>138</v>
      </c>
      <c r="E746" s="148">
        <f>D746/C746</f>
        <v>1.97142857142857</v>
      </c>
    </row>
    <row r="747" ht="18.75" customHeight="1" spans="1:5">
      <c r="A747" s="61">
        <v>2101601</v>
      </c>
      <c r="B747" s="61" t="s">
        <v>595</v>
      </c>
      <c r="C747" s="94">
        <v>70</v>
      </c>
      <c r="D747" s="159">
        <v>138</v>
      </c>
      <c r="E747" s="148">
        <f>D747/C747</f>
        <v>1.97142857142857</v>
      </c>
    </row>
    <row r="748" ht="18.75" customHeight="1" spans="1:5">
      <c r="A748" s="61">
        <v>21099</v>
      </c>
      <c r="B748" s="61" t="s">
        <v>596</v>
      </c>
      <c r="C748" s="58"/>
      <c r="D748" s="159">
        <v>209</v>
      </c>
      <c r="E748" s="148"/>
    </row>
    <row r="749" ht="18.75" customHeight="1" spans="1:5">
      <c r="A749" s="61">
        <v>2109999</v>
      </c>
      <c r="B749" s="61" t="s">
        <v>597</v>
      </c>
      <c r="C749" s="94"/>
      <c r="D749" s="159">
        <v>209</v>
      </c>
      <c r="E749" s="148"/>
    </row>
    <row r="750" ht="18.75" customHeight="1" spans="1:5">
      <c r="A750" s="61">
        <v>211</v>
      </c>
      <c r="B750" s="61" t="s">
        <v>598</v>
      </c>
      <c r="C750" s="58">
        <v>2286</v>
      </c>
      <c r="D750" s="159">
        <v>8852</v>
      </c>
      <c r="E750" s="148">
        <f>D750/C750</f>
        <v>3.87226596675416</v>
      </c>
    </row>
    <row r="751" ht="18.75" customHeight="1" spans="1:5">
      <c r="A751" s="61">
        <v>21101</v>
      </c>
      <c r="B751" s="61" t="s">
        <v>599</v>
      </c>
      <c r="C751" s="58">
        <v>250</v>
      </c>
      <c r="D751" s="159">
        <v>3424</v>
      </c>
      <c r="E751" s="148">
        <f>D751/C751</f>
        <v>13.696</v>
      </c>
    </row>
    <row r="752" ht="18.75" customHeight="1" spans="1:5">
      <c r="A752" s="61">
        <v>2110101</v>
      </c>
      <c r="B752" s="61" t="s">
        <v>56</v>
      </c>
      <c r="C752" s="94"/>
      <c r="D752" s="159">
        <v>97</v>
      </c>
      <c r="E752" s="148"/>
    </row>
    <row r="753" ht="18.75" customHeight="1" spans="1:5">
      <c r="A753" s="61">
        <v>2110102</v>
      </c>
      <c r="B753" s="61" t="s">
        <v>57</v>
      </c>
      <c r="C753" s="94"/>
      <c r="D753" s="159">
        <v>3232</v>
      </c>
      <c r="E753" s="148"/>
    </row>
    <row r="754" ht="18.75" customHeight="1" spans="1:5">
      <c r="A754" s="61">
        <v>2110103</v>
      </c>
      <c r="B754" s="61" t="s">
        <v>58</v>
      </c>
      <c r="C754" s="94"/>
      <c r="D754" s="159">
        <v>82</v>
      </c>
      <c r="E754" s="148"/>
    </row>
    <row r="755" ht="18.75" customHeight="1" spans="1:5">
      <c r="A755" s="61">
        <v>2110104</v>
      </c>
      <c r="B755" s="61" t="s">
        <v>600</v>
      </c>
      <c r="C755" s="94"/>
      <c r="D755" s="159">
        <v>13</v>
      </c>
      <c r="E755" s="148"/>
    </row>
    <row r="756" ht="18.75" customHeight="1" spans="1:5">
      <c r="A756" s="61">
        <v>2110105</v>
      </c>
      <c r="B756" s="61" t="s">
        <v>601</v>
      </c>
      <c r="C756" s="94"/>
      <c r="D756" s="159"/>
      <c r="E756" s="148"/>
    </row>
    <row r="757" ht="18.75" customHeight="1" spans="1:5">
      <c r="A757" s="61">
        <v>2110106</v>
      </c>
      <c r="B757" s="61" t="s">
        <v>602</v>
      </c>
      <c r="C757" s="94"/>
      <c r="D757" s="159"/>
      <c r="E757" s="148"/>
    </row>
    <row r="758" ht="18.75" customHeight="1" spans="1:5">
      <c r="A758" s="61">
        <v>2110107</v>
      </c>
      <c r="B758" s="61" t="s">
        <v>603</v>
      </c>
      <c r="C758" s="94"/>
      <c r="D758" s="159"/>
      <c r="E758" s="148"/>
    </row>
    <row r="759" ht="18.75" customHeight="1" spans="1:5">
      <c r="A759" s="61">
        <v>2110108</v>
      </c>
      <c r="B759" s="61" t="s">
        <v>604</v>
      </c>
      <c r="C759" s="94"/>
      <c r="D759" s="159"/>
      <c r="E759" s="148"/>
    </row>
    <row r="760" ht="18.75" customHeight="1" spans="1:5">
      <c r="A760" s="61">
        <v>2110199</v>
      </c>
      <c r="B760" s="61" t="s">
        <v>605</v>
      </c>
      <c r="C760" s="94">
        <v>250</v>
      </c>
      <c r="D760" s="159"/>
      <c r="E760" s="148"/>
    </row>
    <row r="761" ht="18.75" customHeight="1" spans="1:5">
      <c r="A761" s="61">
        <v>21102</v>
      </c>
      <c r="B761" s="61" t="s">
        <v>606</v>
      </c>
      <c r="C761" s="58"/>
      <c r="D761" s="159"/>
      <c r="E761" s="148"/>
    </row>
    <row r="762" ht="18.75" customHeight="1" spans="1:5">
      <c r="A762" s="61">
        <v>2110203</v>
      </c>
      <c r="B762" s="61" t="s">
        <v>607</v>
      </c>
      <c r="C762" s="94"/>
      <c r="D762" s="159"/>
      <c r="E762" s="148"/>
    </row>
    <row r="763" ht="18.75" customHeight="1" spans="1:5">
      <c r="A763" s="61">
        <v>2110204</v>
      </c>
      <c r="B763" s="61" t="s">
        <v>608</v>
      </c>
      <c r="C763" s="94"/>
      <c r="D763" s="159"/>
      <c r="E763" s="148"/>
    </row>
    <row r="764" ht="18.75" customHeight="1" spans="1:5">
      <c r="A764" s="61">
        <v>2110299</v>
      </c>
      <c r="B764" s="61" t="s">
        <v>609</v>
      </c>
      <c r="C764" s="94"/>
      <c r="D764" s="159"/>
      <c r="E764" s="148"/>
    </row>
    <row r="765" ht="18.75" customHeight="1" spans="1:5">
      <c r="A765" s="61">
        <v>21103</v>
      </c>
      <c r="B765" s="61" t="s">
        <v>610</v>
      </c>
      <c r="C765" s="58">
        <v>1786</v>
      </c>
      <c r="D765" s="159">
        <v>5015</v>
      </c>
      <c r="E765" s="148">
        <f>D765/C765</f>
        <v>2.80795072788354</v>
      </c>
    </row>
    <row r="766" ht="18.75" customHeight="1" spans="1:5">
      <c r="A766" s="61">
        <v>2110301</v>
      </c>
      <c r="B766" s="61" t="s">
        <v>611</v>
      </c>
      <c r="C766" s="94">
        <v>1786</v>
      </c>
      <c r="D766" s="159">
        <v>4769</v>
      </c>
      <c r="E766" s="148">
        <f>D766/C766</f>
        <v>2.67021276595745</v>
      </c>
    </row>
    <row r="767" ht="18.75" customHeight="1" spans="1:5">
      <c r="A767" s="61">
        <v>2110302</v>
      </c>
      <c r="B767" s="61" t="s">
        <v>612</v>
      </c>
      <c r="C767" s="94"/>
      <c r="D767" s="159">
        <v>246</v>
      </c>
      <c r="E767" s="148"/>
    </row>
    <row r="768" ht="18.75" customHeight="1" spans="1:5">
      <c r="A768" s="61">
        <v>2110303</v>
      </c>
      <c r="B768" s="61" t="s">
        <v>613</v>
      </c>
      <c r="C768" s="94"/>
      <c r="D768" s="159"/>
      <c r="E768" s="148"/>
    </row>
    <row r="769" ht="18.75" customHeight="1" spans="1:5">
      <c r="A769" s="61">
        <v>2110304</v>
      </c>
      <c r="B769" s="61" t="s">
        <v>614</v>
      </c>
      <c r="C769" s="94"/>
      <c r="D769" s="159"/>
      <c r="E769" s="148"/>
    </row>
    <row r="770" ht="18.75" customHeight="1" spans="1:5">
      <c r="A770" s="61">
        <v>2110305</v>
      </c>
      <c r="B770" s="61" t="s">
        <v>615</v>
      </c>
      <c r="C770" s="94"/>
      <c r="D770" s="159"/>
      <c r="E770" s="148"/>
    </row>
    <row r="771" ht="18.75" customHeight="1" spans="1:5">
      <c r="A771" s="61">
        <v>2110306</v>
      </c>
      <c r="B771" s="61" t="s">
        <v>616</v>
      </c>
      <c r="C771" s="94"/>
      <c r="D771" s="159"/>
      <c r="E771" s="148"/>
    </row>
    <row r="772" ht="18.75" customHeight="1" spans="1:5">
      <c r="A772" s="61">
        <v>2110307</v>
      </c>
      <c r="B772" s="61" t="s">
        <v>617</v>
      </c>
      <c r="C772" s="94"/>
      <c r="D772" s="159"/>
      <c r="E772" s="148"/>
    </row>
    <row r="773" ht="18.75" customHeight="1" spans="1:5">
      <c r="A773" s="61">
        <v>2110399</v>
      </c>
      <c r="B773" s="61" t="s">
        <v>618</v>
      </c>
      <c r="C773" s="94"/>
      <c r="D773" s="159"/>
      <c r="E773" s="148"/>
    </row>
    <row r="774" ht="18.75" customHeight="1" spans="1:5">
      <c r="A774" s="61">
        <v>21104</v>
      </c>
      <c r="B774" s="61" t="s">
        <v>619</v>
      </c>
      <c r="C774" s="58"/>
      <c r="D774" s="159"/>
      <c r="E774" s="148"/>
    </row>
    <row r="775" ht="18.75" customHeight="1" spans="1:5">
      <c r="A775" s="61">
        <v>2110401</v>
      </c>
      <c r="B775" s="61" t="s">
        <v>620</v>
      </c>
      <c r="C775" s="94"/>
      <c r="D775" s="159"/>
      <c r="E775" s="148"/>
    </row>
    <row r="776" ht="18.75" customHeight="1" spans="1:5">
      <c r="A776" s="61">
        <v>2110402</v>
      </c>
      <c r="B776" s="61" t="s">
        <v>621</v>
      </c>
      <c r="C776" s="94"/>
      <c r="D776" s="159"/>
      <c r="E776" s="148"/>
    </row>
    <row r="777" ht="18.75" customHeight="1" spans="1:5">
      <c r="A777" s="61">
        <v>2110404</v>
      </c>
      <c r="B777" s="61" t="s">
        <v>622</v>
      </c>
      <c r="C777" s="94"/>
      <c r="D777" s="159"/>
      <c r="E777" s="148"/>
    </row>
    <row r="778" ht="18.75" customHeight="1" spans="1:5">
      <c r="A778" s="61">
        <v>2110405</v>
      </c>
      <c r="B778" s="61" t="s">
        <v>623</v>
      </c>
      <c r="C778" s="94"/>
      <c r="D778" s="159"/>
      <c r="E778" s="148"/>
    </row>
    <row r="779" ht="18.75" customHeight="1" spans="1:5">
      <c r="A779" s="61">
        <v>2110406</v>
      </c>
      <c r="B779" s="61" t="s">
        <v>624</v>
      </c>
      <c r="C779" s="94"/>
      <c r="D779" s="159"/>
      <c r="E779" s="148"/>
    </row>
    <row r="780" ht="18.75" customHeight="1" spans="1:5">
      <c r="A780" s="61">
        <v>2110499</v>
      </c>
      <c r="B780" s="61" t="s">
        <v>625</v>
      </c>
      <c r="C780" s="94"/>
      <c r="D780" s="159"/>
      <c r="E780" s="148"/>
    </row>
    <row r="781" ht="18.75" customHeight="1" spans="1:5">
      <c r="A781" s="61">
        <v>21105</v>
      </c>
      <c r="B781" s="61" t="s">
        <v>626</v>
      </c>
      <c r="C781" s="58"/>
      <c r="D781" s="159"/>
      <c r="E781" s="148"/>
    </row>
    <row r="782" ht="18.75" customHeight="1" spans="1:5">
      <c r="A782" s="61">
        <v>2110501</v>
      </c>
      <c r="B782" s="61" t="s">
        <v>627</v>
      </c>
      <c r="C782" s="94"/>
      <c r="D782" s="159"/>
      <c r="E782" s="148"/>
    </row>
    <row r="783" ht="18.75" customHeight="1" spans="1:5">
      <c r="A783" s="61">
        <v>2110502</v>
      </c>
      <c r="B783" s="61" t="s">
        <v>628</v>
      </c>
      <c r="C783" s="94"/>
      <c r="D783" s="159"/>
      <c r="E783" s="148"/>
    </row>
    <row r="784" ht="18.75" customHeight="1" spans="1:5">
      <c r="A784" s="61">
        <v>2110503</v>
      </c>
      <c r="B784" s="61" t="s">
        <v>629</v>
      </c>
      <c r="C784" s="94"/>
      <c r="D784" s="159"/>
      <c r="E784" s="148"/>
    </row>
    <row r="785" ht="18.75" customHeight="1" spans="1:5">
      <c r="A785" s="61">
        <v>2110506</v>
      </c>
      <c r="B785" s="61" t="s">
        <v>630</v>
      </c>
      <c r="C785" s="94"/>
      <c r="D785" s="159"/>
      <c r="E785" s="148"/>
    </row>
    <row r="786" ht="18.75" customHeight="1" spans="1:5">
      <c r="A786" s="61">
        <v>2110507</v>
      </c>
      <c r="B786" s="61" t="s">
        <v>631</v>
      </c>
      <c r="C786" s="94"/>
      <c r="D786" s="159"/>
      <c r="E786" s="148"/>
    </row>
    <row r="787" ht="18.75" customHeight="1" spans="1:5">
      <c r="A787" s="61">
        <v>2110599</v>
      </c>
      <c r="B787" s="61" t="s">
        <v>632</v>
      </c>
      <c r="C787" s="94"/>
      <c r="D787" s="159"/>
      <c r="E787" s="148"/>
    </row>
    <row r="788" ht="18.75" customHeight="1" spans="1:5">
      <c r="A788" s="61">
        <v>21106</v>
      </c>
      <c r="B788" s="61" t="s">
        <v>633</v>
      </c>
      <c r="C788" s="58"/>
      <c r="D788" s="159">
        <v>11</v>
      </c>
      <c r="E788" s="148"/>
    </row>
    <row r="789" ht="18.75" customHeight="1" spans="1:5">
      <c r="A789" s="61">
        <v>2110602</v>
      </c>
      <c r="B789" s="61" t="s">
        <v>634</v>
      </c>
      <c r="C789" s="94"/>
      <c r="D789" s="159">
        <v>11</v>
      </c>
      <c r="E789" s="148"/>
    </row>
    <row r="790" ht="18.75" customHeight="1" spans="1:5">
      <c r="A790" s="61">
        <v>2110603</v>
      </c>
      <c r="B790" s="61" t="s">
        <v>635</v>
      </c>
      <c r="C790" s="94"/>
      <c r="D790" s="159"/>
      <c r="E790" s="148"/>
    </row>
    <row r="791" ht="18.75" customHeight="1" spans="1:5">
      <c r="A791" s="61">
        <v>2110604</v>
      </c>
      <c r="B791" s="61" t="s">
        <v>636</v>
      </c>
      <c r="C791" s="94"/>
      <c r="D791" s="159"/>
      <c r="E791" s="148"/>
    </row>
    <row r="792" ht="18.75" customHeight="1" spans="1:5">
      <c r="A792" s="61">
        <v>2110605</v>
      </c>
      <c r="B792" s="61" t="s">
        <v>637</v>
      </c>
      <c r="C792" s="94"/>
      <c r="D792" s="159"/>
      <c r="E792" s="148"/>
    </row>
    <row r="793" ht="18.75" customHeight="1" spans="1:5">
      <c r="A793" s="61">
        <v>2110699</v>
      </c>
      <c r="B793" s="61" t="s">
        <v>638</v>
      </c>
      <c r="C793" s="94"/>
      <c r="D793" s="159"/>
      <c r="E793" s="148"/>
    </row>
    <row r="794" ht="18.75" customHeight="1" spans="1:5">
      <c r="A794" s="61">
        <v>21107</v>
      </c>
      <c r="B794" s="61" t="s">
        <v>639</v>
      </c>
      <c r="C794" s="58"/>
      <c r="D794" s="159">
        <v>32</v>
      </c>
      <c r="E794" s="148"/>
    </row>
    <row r="795" ht="18.75" customHeight="1" spans="1:5">
      <c r="A795" s="61">
        <v>2110704</v>
      </c>
      <c r="B795" s="61" t="s">
        <v>640</v>
      </c>
      <c r="C795" s="94"/>
      <c r="D795" s="159">
        <v>32</v>
      </c>
      <c r="E795" s="148"/>
    </row>
    <row r="796" ht="18.75" customHeight="1" spans="1:5">
      <c r="A796" s="61">
        <v>2110799</v>
      </c>
      <c r="B796" s="61" t="s">
        <v>641</v>
      </c>
      <c r="C796" s="94"/>
      <c r="D796" s="159"/>
      <c r="E796" s="148"/>
    </row>
    <row r="797" ht="18.75" customHeight="1" spans="1:5">
      <c r="A797" s="61">
        <v>21108</v>
      </c>
      <c r="B797" s="61" t="s">
        <v>642</v>
      </c>
      <c r="C797" s="58"/>
      <c r="D797" s="159"/>
      <c r="E797" s="148"/>
    </row>
    <row r="798" ht="18.75" customHeight="1" spans="1:5">
      <c r="A798" s="61">
        <v>2110804</v>
      </c>
      <c r="B798" s="61" t="s">
        <v>643</v>
      </c>
      <c r="C798" s="94"/>
      <c r="D798" s="159"/>
      <c r="E798" s="148"/>
    </row>
    <row r="799" ht="18.75" customHeight="1" spans="1:5">
      <c r="A799" s="61">
        <v>2110899</v>
      </c>
      <c r="B799" s="61" t="s">
        <v>644</v>
      </c>
      <c r="C799" s="94"/>
      <c r="D799" s="159"/>
      <c r="E799" s="148"/>
    </row>
    <row r="800" ht="18.75" customHeight="1" spans="1:5">
      <c r="A800" s="61">
        <v>21109</v>
      </c>
      <c r="B800" s="61" t="s">
        <v>645</v>
      </c>
      <c r="C800" s="58"/>
      <c r="D800" s="159"/>
      <c r="E800" s="148"/>
    </row>
    <row r="801" ht="18.75" customHeight="1" spans="1:5">
      <c r="A801" s="61">
        <v>2110901</v>
      </c>
      <c r="B801" s="61" t="s">
        <v>646</v>
      </c>
      <c r="C801" s="94"/>
      <c r="D801" s="159"/>
      <c r="E801" s="148"/>
    </row>
    <row r="802" ht="18.75" customHeight="1" spans="1:5">
      <c r="A802" s="61">
        <v>21110</v>
      </c>
      <c r="B802" s="61" t="s">
        <v>647</v>
      </c>
      <c r="C802" s="58"/>
      <c r="D802" s="159"/>
      <c r="E802" s="148"/>
    </row>
    <row r="803" ht="18.75" customHeight="1" spans="1:5">
      <c r="A803" s="61">
        <v>2111001</v>
      </c>
      <c r="B803" s="61" t="s">
        <v>648</v>
      </c>
      <c r="C803" s="94"/>
      <c r="D803" s="159"/>
      <c r="E803" s="148"/>
    </row>
    <row r="804" ht="18.75" customHeight="1" spans="1:5">
      <c r="A804" s="61">
        <v>21111</v>
      </c>
      <c r="B804" s="61" t="s">
        <v>649</v>
      </c>
      <c r="C804" s="58"/>
      <c r="D804" s="159"/>
      <c r="E804" s="148"/>
    </row>
    <row r="805" ht="18.75" customHeight="1" spans="1:5">
      <c r="A805" s="61">
        <v>2111101</v>
      </c>
      <c r="B805" s="61" t="s">
        <v>650</v>
      </c>
      <c r="C805" s="94"/>
      <c r="D805" s="159"/>
      <c r="E805" s="148"/>
    </row>
    <row r="806" ht="18.75" customHeight="1" spans="1:5">
      <c r="A806" s="61">
        <v>2111102</v>
      </c>
      <c r="B806" s="61" t="s">
        <v>651</v>
      </c>
      <c r="C806" s="94"/>
      <c r="D806" s="159"/>
      <c r="E806" s="148"/>
    </row>
    <row r="807" ht="18.75" customHeight="1" spans="1:5">
      <c r="A807" s="61">
        <v>2111103</v>
      </c>
      <c r="B807" s="61" t="s">
        <v>652</v>
      </c>
      <c r="C807" s="94"/>
      <c r="D807" s="159"/>
      <c r="E807" s="148"/>
    </row>
    <row r="808" ht="18.75" customHeight="1" spans="1:5">
      <c r="A808" s="61">
        <v>2111104</v>
      </c>
      <c r="B808" s="61" t="s">
        <v>653</v>
      </c>
      <c r="C808" s="94"/>
      <c r="D808" s="159"/>
      <c r="E808" s="148"/>
    </row>
    <row r="809" ht="18.75" customHeight="1" spans="1:5">
      <c r="A809" s="61">
        <v>2111199</v>
      </c>
      <c r="B809" s="61" t="s">
        <v>654</v>
      </c>
      <c r="C809" s="94"/>
      <c r="D809" s="159"/>
      <c r="E809" s="148"/>
    </row>
    <row r="810" ht="18.75" customHeight="1" spans="1:5">
      <c r="A810" s="61">
        <v>21112</v>
      </c>
      <c r="B810" s="61" t="s">
        <v>655</v>
      </c>
      <c r="C810" s="58"/>
      <c r="D810" s="159"/>
      <c r="E810" s="148"/>
    </row>
    <row r="811" ht="18.75" customHeight="1" spans="1:5">
      <c r="A811" s="61">
        <v>2111201</v>
      </c>
      <c r="B811" s="61" t="s">
        <v>656</v>
      </c>
      <c r="C811" s="94"/>
      <c r="D811" s="159"/>
      <c r="E811" s="148"/>
    </row>
    <row r="812" ht="18.75" customHeight="1" spans="1:5">
      <c r="A812" s="61">
        <v>21113</v>
      </c>
      <c r="B812" s="61" t="s">
        <v>657</v>
      </c>
      <c r="C812" s="58"/>
      <c r="D812" s="159"/>
      <c r="E812" s="148"/>
    </row>
    <row r="813" ht="18.75" customHeight="1" spans="1:5">
      <c r="A813" s="61">
        <v>2111301</v>
      </c>
      <c r="B813" s="61" t="s">
        <v>658</v>
      </c>
      <c r="C813" s="94"/>
      <c r="D813" s="159"/>
      <c r="E813" s="148"/>
    </row>
    <row r="814" ht="18.75" customHeight="1" spans="1:5">
      <c r="A814" s="61">
        <v>21114</v>
      </c>
      <c r="B814" s="61" t="s">
        <v>659</v>
      </c>
      <c r="C814" s="58"/>
      <c r="D814" s="159"/>
      <c r="E814" s="148"/>
    </row>
    <row r="815" ht="18.75" customHeight="1" spans="1:5">
      <c r="A815" s="61">
        <v>2111401</v>
      </c>
      <c r="B815" s="61" t="s">
        <v>56</v>
      </c>
      <c r="C815" s="94"/>
      <c r="D815" s="159"/>
      <c r="E815" s="148"/>
    </row>
    <row r="816" ht="18.75" customHeight="1" spans="1:5">
      <c r="A816" s="61">
        <v>2111402</v>
      </c>
      <c r="B816" s="61" t="s">
        <v>57</v>
      </c>
      <c r="C816" s="94"/>
      <c r="D816" s="159"/>
      <c r="E816" s="148"/>
    </row>
    <row r="817" ht="18.75" customHeight="1" spans="1:5">
      <c r="A817" s="61">
        <v>2111403</v>
      </c>
      <c r="B817" s="61" t="s">
        <v>58</v>
      </c>
      <c r="C817" s="94"/>
      <c r="D817" s="159"/>
      <c r="E817" s="148"/>
    </row>
    <row r="818" ht="18.75" customHeight="1" spans="1:5">
      <c r="A818" s="61">
        <v>2111406</v>
      </c>
      <c r="B818" s="61" t="s">
        <v>660</v>
      </c>
      <c r="C818" s="94"/>
      <c r="D818" s="159"/>
      <c r="E818" s="148"/>
    </row>
    <row r="819" ht="18.75" customHeight="1" spans="1:5">
      <c r="A819" s="61">
        <v>2111407</v>
      </c>
      <c r="B819" s="61" t="s">
        <v>661</v>
      </c>
      <c r="C819" s="94"/>
      <c r="D819" s="159"/>
      <c r="E819" s="148"/>
    </row>
    <row r="820" ht="18.75" customHeight="1" spans="1:5">
      <c r="A820" s="61">
        <v>2111408</v>
      </c>
      <c r="B820" s="61" t="s">
        <v>662</v>
      </c>
      <c r="C820" s="94"/>
      <c r="D820" s="159"/>
      <c r="E820" s="148"/>
    </row>
    <row r="821" ht="18.75" customHeight="1" spans="1:5">
      <c r="A821" s="61">
        <v>2111411</v>
      </c>
      <c r="B821" s="61" t="s">
        <v>97</v>
      </c>
      <c r="C821" s="94"/>
      <c r="D821" s="159"/>
      <c r="E821" s="148"/>
    </row>
    <row r="822" ht="18.75" customHeight="1" spans="1:5">
      <c r="A822" s="61">
        <v>2111413</v>
      </c>
      <c r="B822" s="61" t="s">
        <v>663</v>
      </c>
      <c r="C822" s="94"/>
      <c r="D822" s="159"/>
      <c r="E822" s="148"/>
    </row>
    <row r="823" ht="18.75" customHeight="1" spans="1:5">
      <c r="A823" s="61">
        <v>2111450</v>
      </c>
      <c r="B823" s="61" t="s">
        <v>65</v>
      </c>
      <c r="C823" s="94"/>
      <c r="D823" s="159"/>
      <c r="E823" s="148"/>
    </row>
    <row r="824" ht="18.75" customHeight="1" spans="1:5">
      <c r="A824" s="61">
        <v>2111499</v>
      </c>
      <c r="B824" s="61" t="s">
        <v>664</v>
      </c>
      <c r="C824" s="94"/>
      <c r="D824" s="159"/>
      <c r="E824" s="148"/>
    </row>
    <row r="825" ht="18.75" customHeight="1" spans="1:5">
      <c r="A825" s="57">
        <v>21199</v>
      </c>
      <c r="B825" s="57" t="s">
        <v>665</v>
      </c>
      <c r="C825" s="58">
        <v>250</v>
      </c>
      <c r="D825" s="159">
        <v>370</v>
      </c>
      <c r="E825" s="148">
        <f t="shared" ref="E825:E830" si="3">D825/C825</f>
        <v>1.48</v>
      </c>
    </row>
    <row r="826" ht="18.75" customHeight="1" spans="1:5">
      <c r="A826" s="61">
        <v>2119999</v>
      </c>
      <c r="B826" s="61" t="s">
        <v>666</v>
      </c>
      <c r="C826" s="94">
        <v>250</v>
      </c>
      <c r="D826" s="159">
        <v>370</v>
      </c>
      <c r="E826" s="148">
        <f t="shared" si="3"/>
        <v>1.48</v>
      </c>
    </row>
    <row r="827" ht="18.75" customHeight="1" spans="1:5">
      <c r="A827" s="61">
        <v>212</v>
      </c>
      <c r="B827" s="61" t="s">
        <v>667</v>
      </c>
      <c r="C827" s="58">
        <v>28966</v>
      </c>
      <c r="D827" s="159">
        <f>51396-111.33</f>
        <v>51284.67</v>
      </c>
      <c r="E827" s="148">
        <f t="shared" si="3"/>
        <v>1.77051267002693</v>
      </c>
    </row>
    <row r="828" ht="18.75" customHeight="1" spans="1:5">
      <c r="A828" s="61">
        <v>21201</v>
      </c>
      <c r="B828" s="61" t="s">
        <v>668</v>
      </c>
      <c r="C828" s="58">
        <v>13695</v>
      </c>
      <c r="D828" s="159">
        <f>41324-94.5</f>
        <v>41229.5</v>
      </c>
      <c r="E828" s="148">
        <f t="shared" si="3"/>
        <v>3.01055129609346</v>
      </c>
    </row>
    <row r="829" ht="18.75" customHeight="1" spans="1:5">
      <c r="A829" s="61">
        <v>2120101</v>
      </c>
      <c r="B829" s="61" t="s">
        <v>56</v>
      </c>
      <c r="C829" s="94">
        <v>1570</v>
      </c>
      <c r="D829" s="159">
        <v>1455</v>
      </c>
      <c r="E829" s="148">
        <f t="shared" si="3"/>
        <v>0.926751592356688</v>
      </c>
    </row>
    <row r="830" ht="18.75" customHeight="1" spans="1:5">
      <c r="A830" s="61">
        <v>2120102</v>
      </c>
      <c r="B830" s="61" t="s">
        <v>57</v>
      </c>
      <c r="C830" s="94">
        <v>470</v>
      </c>
      <c r="D830" s="159">
        <v>350</v>
      </c>
      <c r="E830" s="148">
        <f t="shared" si="3"/>
        <v>0.74468085106383</v>
      </c>
    </row>
    <row r="831" ht="18.75" customHeight="1" spans="1:5">
      <c r="A831" s="61">
        <v>2120103</v>
      </c>
      <c r="B831" s="61" t="s">
        <v>58</v>
      </c>
      <c r="C831" s="94"/>
      <c r="D831" s="159"/>
      <c r="E831" s="148"/>
    </row>
    <row r="832" ht="18.75" customHeight="1" spans="1:5">
      <c r="A832" s="61">
        <v>2120104</v>
      </c>
      <c r="B832" s="61" t="s">
        <v>669</v>
      </c>
      <c r="C832" s="94">
        <v>2710</v>
      </c>
      <c r="D832" s="159"/>
      <c r="E832" s="148"/>
    </row>
    <row r="833" ht="18.75" customHeight="1" spans="1:5">
      <c r="A833" s="61">
        <v>2120105</v>
      </c>
      <c r="B833" s="61" t="s">
        <v>670</v>
      </c>
      <c r="C833" s="94"/>
      <c r="D833" s="159"/>
      <c r="E833" s="148"/>
    </row>
    <row r="834" ht="18.75" customHeight="1" spans="1:5">
      <c r="A834" s="61">
        <v>2120106</v>
      </c>
      <c r="B834" s="61" t="s">
        <v>671</v>
      </c>
      <c r="C834" s="94"/>
      <c r="D834" s="159"/>
      <c r="E834" s="148"/>
    </row>
    <row r="835" ht="18.75" customHeight="1" spans="1:5">
      <c r="A835" s="61">
        <v>2120107</v>
      </c>
      <c r="B835" s="61" t="s">
        <v>672</v>
      </c>
      <c r="C835" s="94">
        <v>3006</v>
      </c>
      <c r="D835" s="159">
        <v>9424</v>
      </c>
      <c r="E835" s="148">
        <f>D835/C835</f>
        <v>3.13506320691949</v>
      </c>
    </row>
    <row r="836" ht="18.75" customHeight="1" spans="1:5">
      <c r="A836" s="61">
        <v>2120109</v>
      </c>
      <c r="B836" s="61" t="s">
        <v>673</v>
      </c>
      <c r="C836" s="94"/>
      <c r="D836" s="159"/>
      <c r="E836" s="148"/>
    </row>
    <row r="837" ht="18.75" customHeight="1" spans="1:5">
      <c r="A837" s="61">
        <v>2120110</v>
      </c>
      <c r="B837" s="61" t="s">
        <v>674</v>
      </c>
      <c r="C837" s="94"/>
      <c r="D837" s="159"/>
      <c r="E837" s="148"/>
    </row>
    <row r="838" ht="18.75" customHeight="1" spans="1:5">
      <c r="A838" s="61">
        <v>2120199</v>
      </c>
      <c r="B838" s="61" t="s">
        <v>675</v>
      </c>
      <c r="C838" s="94">
        <v>5939</v>
      </c>
      <c r="D838" s="159">
        <f>30095-94.5</f>
        <v>30000.5</v>
      </c>
      <c r="E838" s="148">
        <f>D838/C838</f>
        <v>5.05143963630241</v>
      </c>
    </row>
    <row r="839" ht="18.75" customHeight="1" spans="1:5">
      <c r="A839" s="61">
        <v>21202</v>
      </c>
      <c r="B839" s="61" t="s">
        <v>676</v>
      </c>
      <c r="C839" s="58"/>
      <c r="D839" s="159"/>
      <c r="E839" s="148"/>
    </row>
    <row r="840" ht="18.75" customHeight="1" spans="1:5">
      <c r="A840" s="61">
        <v>2120201</v>
      </c>
      <c r="B840" s="61" t="s">
        <v>677</v>
      </c>
      <c r="C840" s="94"/>
      <c r="D840" s="159"/>
      <c r="E840" s="148"/>
    </row>
    <row r="841" ht="18.75" customHeight="1" spans="1:5">
      <c r="A841" s="61">
        <v>21203</v>
      </c>
      <c r="B841" s="61" t="s">
        <v>678</v>
      </c>
      <c r="C841" s="58"/>
      <c r="D841" s="159">
        <v>3098</v>
      </c>
      <c r="E841" s="148"/>
    </row>
    <row r="842" ht="18.75" customHeight="1" spans="1:5">
      <c r="A842" s="61">
        <v>2120303</v>
      </c>
      <c r="B842" s="61" t="s">
        <v>679</v>
      </c>
      <c r="C842" s="94"/>
      <c r="D842" s="159"/>
      <c r="E842" s="148"/>
    </row>
    <row r="843" ht="18.75" customHeight="1" spans="1:5">
      <c r="A843" s="61">
        <v>2120399</v>
      </c>
      <c r="B843" s="61" t="s">
        <v>680</v>
      </c>
      <c r="C843" s="94"/>
      <c r="D843" s="159">
        <v>3098</v>
      </c>
      <c r="E843" s="148"/>
    </row>
    <row r="844" ht="18.75" customHeight="1" spans="1:5">
      <c r="A844" s="61">
        <v>21205</v>
      </c>
      <c r="B844" s="61" t="s">
        <v>681</v>
      </c>
      <c r="C844" s="58">
        <v>10271</v>
      </c>
      <c r="D844" s="159">
        <v>6336</v>
      </c>
      <c r="E844" s="148">
        <f>D844/C844</f>
        <v>0.616882484665563</v>
      </c>
    </row>
    <row r="845" ht="18.75" customHeight="1" spans="1:5">
      <c r="A845" s="61">
        <v>2120501</v>
      </c>
      <c r="B845" s="61" t="s">
        <v>682</v>
      </c>
      <c r="C845" s="94">
        <v>10271</v>
      </c>
      <c r="D845" s="159">
        <v>6336</v>
      </c>
      <c r="E845" s="148">
        <f>D845/C845</f>
        <v>0.616882484665563</v>
      </c>
    </row>
    <row r="846" ht="18.75" customHeight="1" spans="1:5">
      <c r="A846" s="61">
        <v>21206</v>
      </c>
      <c r="B846" s="61" t="s">
        <v>683</v>
      </c>
      <c r="C846" s="58"/>
      <c r="D846" s="159"/>
      <c r="E846" s="148"/>
    </row>
    <row r="847" ht="18.75" customHeight="1" spans="1:5">
      <c r="A847" s="61">
        <v>2120601</v>
      </c>
      <c r="B847" s="61" t="s">
        <v>684</v>
      </c>
      <c r="C847" s="94"/>
      <c r="D847" s="159"/>
      <c r="E847" s="148"/>
    </row>
    <row r="848" ht="18.75" customHeight="1" spans="1:5">
      <c r="A848" s="61">
        <v>21299</v>
      </c>
      <c r="B848" s="61" t="s">
        <v>685</v>
      </c>
      <c r="C848" s="58">
        <v>5000</v>
      </c>
      <c r="D848" s="159">
        <f>638-16.83</f>
        <v>621.17</v>
      </c>
      <c r="E848" s="148">
        <f>D848/C848</f>
        <v>0.124234</v>
      </c>
    </row>
    <row r="849" ht="18.75" customHeight="1" spans="1:5">
      <c r="A849" s="61">
        <v>2129999</v>
      </c>
      <c r="B849" s="61" t="s">
        <v>686</v>
      </c>
      <c r="C849" s="94">
        <v>5000</v>
      </c>
      <c r="D849" s="159">
        <f>638-16.83</f>
        <v>621.17</v>
      </c>
      <c r="E849" s="148">
        <f>D849/C849</f>
        <v>0.124234</v>
      </c>
    </row>
    <row r="850" ht="18.75" customHeight="1" spans="1:5">
      <c r="A850" s="61">
        <v>213</v>
      </c>
      <c r="B850" s="61" t="s">
        <v>687</v>
      </c>
      <c r="C850" s="58">
        <v>10871</v>
      </c>
      <c r="D850" s="159">
        <f>26462-7</f>
        <v>26455</v>
      </c>
      <c r="E850" s="148">
        <f>D850/C850</f>
        <v>2.43353877288198</v>
      </c>
    </row>
    <row r="851" ht="18.75" customHeight="1" spans="1:5">
      <c r="A851" s="61">
        <v>21301</v>
      </c>
      <c r="B851" s="61" t="s">
        <v>688</v>
      </c>
      <c r="C851" s="58">
        <v>6913</v>
      </c>
      <c r="D851" s="159">
        <f>12411-3.5</f>
        <v>12407.5</v>
      </c>
      <c r="E851" s="148">
        <f>D851/C851</f>
        <v>1.7948068855779</v>
      </c>
    </row>
    <row r="852" ht="18.75" customHeight="1" spans="1:5">
      <c r="A852" s="61">
        <v>2130101</v>
      </c>
      <c r="B852" s="61" t="s">
        <v>56</v>
      </c>
      <c r="C852" s="94">
        <v>1007</v>
      </c>
      <c r="D852" s="159">
        <v>196</v>
      </c>
      <c r="E852" s="148">
        <f>D852/C852</f>
        <v>0.194637537239325</v>
      </c>
    </row>
    <row r="853" ht="18.75" customHeight="1" spans="1:5">
      <c r="A853" s="61">
        <v>2130102</v>
      </c>
      <c r="B853" s="61" t="s">
        <v>57</v>
      </c>
      <c r="C853" s="94"/>
      <c r="D853" s="159"/>
      <c r="E853" s="148"/>
    </row>
    <row r="854" ht="18.75" customHeight="1" spans="1:5">
      <c r="A854" s="61">
        <v>2130103</v>
      </c>
      <c r="B854" s="61" t="s">
        <v>58</v>
      </c>
      <c r="C854" s="94"/>
      <c r="D854" s="159"/>
      <c r="E854" s="148"/>
    </row>
    <row r="855" ht="18.75" customHeight="1" spans="1:5">
      <c r="A855" s="61">
        <v>2130104</v>
      </c>
      <c r="B855" s="61" t="s">
        <v>65</v>
      </c>
      <c r="C855" s="94">
        <v>1000</v>
      </c>
      <c r="D855" s="159">
        <v>737</v>
      </c>
      <c r="E855" s="148">
        <f>D855/C855</f>
        <v>0.737</v>
      </c>
    </row>
    <row r="856" ht="18.75" customHeight="1" spans="1:5">
      <c r="A856" s="61">
        <v>2130105</v>
      </c>
      <c r="B856" s="61" t="s">
        <v>689</v>
      </c>
      <c r="C856" s="94"/>
      <c r="D856" s="159"/>
      <c r="E856" s="148"/>
    </row>
    <row r="857" ht="18.75" customHeight="1" spans="1:5">
      <c r="A857" s="61">
        <v>2130106</v>
      </c>
      <c r="B857" s="61" t="s">
        <v>690</v>
      </c>
      <c r="C857" s="94"/>
      <c r="D857" s="159"/>
      <c r="E857" s="148"/>
    </row>
    <row r="858" ht="18.75" customHeight="1" spans="1:5">
      <c r="A858" s="61">
        <v>2130108</v>
      </c>
      <c r="B858" s="61" t="s">
        <v>691</v>
      </c>
      <c r="C858" s="94">
        <v>98</v>
      </c>
      <c r="D858" s="159">
        <v>193</v>
      </c>
      <c r="E858" s="148">
        <f>D858/C858</f>
        <v>1.96938775510204</v>
      </c>
    </row>
    <row r="859" ht="18.75" customHeight="1" spans="1:5">
      <c r="A859" s="61">
        <v>2130109</v>
      </c>
      <c r="B859" s="61" t="s">
        <v>692</v>
      </c>
      <c r="C859" s="94"/>
      <c r="D859" s="159"/>
      <c r="E859" s="148"/>
    </row>
    <row r="860" ht="18.75" customHeight="1" spans="1:5">
      <c r="A860" s="61">
        <v>2130110</v>
      </c>
      <c r="B860" s="61" t="s">
        <v>693</v>
      </c>
      <c r="C860" s="94"/>
      <c r="D860" s="159"/>
      <c r="E860" s="148"/>
    </row>
    <row r="861" ht="18.75" customHeight="1" spans="1:5">
      <c r="A861" s="61">
        <v>2130111</v>
      </c>
      <c r="B861" s="61" t="s">
        <v>694</v>
      </c>
      <c r="C861" s="94"/>
      <c r="D861" s="159"/>
      <c r="E861" s="148"/>
    </row>
    <row r="862" ht="18.75" customHeight="1" spans="1:5">
      <c r="A862" s="61">
        <v>2130112</v>
      </c>
      <c r="B862" s="61" t="s">
        <v>695</v>
      </c>
      <c r="C862" s="94"/>
      <c r="D862" s="159"/>
      <c r="E862" s="148"/>
    </row>
    <row r="863" ht="18.75" customHeight="1" spans="1:5">
      <c r="A863" s="61">
        <v>2130114</v>
      </c>
      <c r="B863" s="61" t="s">
        <v>696</v>
      </c>
      <c r="C863" s="94"/>
      <c r="D863" s="159"/>
      <c r="E863" s="148"/>
    </row>
    <row r="864" ht="18.75" customHeight="1" spans="1:5">
      <c r="A864" s="61">
        <v>2130119</v>
      </c>
      <c r="B864" s="61" t="s">
        <v>697</v>
      </c>
      <c r="C864" s="94"/>
      <c r="D864" s="159">
        <v>157</v>
      </c>
      <c r="E864" s="148"/>
    </row>
    <row r="865" ht="18.75" customHeight="1" spans="1:5">
      <c r="A865" s="61">
        <v>2130120</v>
      </c>
      <c r="B865" s="61" t="s">
        <v>698</v>
      </c>
      <c r="C865" s="94"/>
      <c r="D865" s="159"/>
      <c r="E865" s="148"/>
    </row>
    <row r="866" ht="18.75" customHeight="1" spans="1:5">
      <c r="A866" s="61">
        <v>2130121</v>
      </c>
      <c r="B866" s="61" t="s">
        <v>699</v>
      </c>
      <c r="C866" s="94"/>
      <c r="D866" s="159"/>
      <c r="E866" s="148"/>
    </row>
    <row r="867" ht="18.75" customHeight="1" spans="1:5">
      <c r="A867" s="61">
        <v>2130122</v>
      </c>
      <c r="B867" s="61" t="s">
        <v>700</v>
      </c>
      <c r="C867" s="94">
        <v>318</v>
      </c>
      <c r="D867" s="159">
        <v>856</v>
      </c>
      <c r="E867" s="148">
        <f>D867/C867</f>
        <v>2.69182389937107</v>
      </c>
    </row>
    <row r="868" ht="18.75" customHeight="1" spans="1:5">
      <c r="A868" s="61">
        <v>2130124</v>
      </c>
      <c r="B868" s="61" t="s">
        <v>701</v>
      </c>
      <c r="C868" s="94"/>
      <c r="D868" s="159"/>
      <c r="E868" s="148"/>
    </row>
    <row r="869" ht="18.75" customHeight="1" spans="1:5">
      <c r="A869" s="61">
        <v>2130125</v>
      </c>
      <c r="B869" s="61" t="s">
        <v>702</v>
      </c>
      <c r="C869" s="94"/>
      <c r="D869" s="159"/>
      <c r="E869" s="148"/>
    </row>
    <row r="870" ht="18.75" customHeight="1" spans="1:5">
      <c r="A870" s="61">
        <v>2130126</v>
      </c>
      <c r="B870" s="61" t="s">
        <v>703</v>
      </c>
      <c r="C870" s="94"/>
      <c r="D870" s="159">
        <v>179</v>
      </c>
      <c r="E870" s="148"/>
    </row>
    <row r="871" ht="18.75" customHeight="1" spans="1:5">
      <c r="A871" s="61">
        <v>2130135</v>
      </c>
      <c r="B871" s="61" t="s">
        <v>704</v>
      </c>
      <c r="C871" s="94"/>
      <c r="D871" s="159"/>
      <c r="E871" s="148"/>
    </row>
    <row r="872" ht="18.75" customHeight="1" spans="1:5">
      <c r="A872" s="61">
        <v>2130142</v>
      </c>
      <c r="B872" s="61" t="s">
        <v>705</v>
      </c>
      <c r="C872" s="94"/>
      <c r="D872" s="159"/>
      <c r="E872" s="148"/>
    </row>
    <row r="873" ht="18.75" customHeight="1" spans="1:5">
      <c r="A873" s="61">
        <v>2130148</v>
      </c>
      <c r="B873" s="61" t="s">
        <v>706</v>
      </c>
      <c r="C873" s="94"/>
      <c r="D873" s="159"/>
      <c r="E873" s="148"/>
    </row>
    <row r="874" ht="18.75" customHeight="1" spans="1:5">
      <c r="A874" s="61">
        <v>2130152</v>
      </c>
      <c r="B874" s="61" t="s">
        <v>707</v>
      </c>
      <c r="C874" s="94"/>
      <c r="D874" s="159"/>
      <c r="E874" s="148"/>
    </row>
    <row r="875" ht="18.75" customHeight="1" spans="1:5">
      <c r="A875" s="61">
        <v>2130153</v>
      </c>
      <c r="B875" s="61" t="s">
        <v>708</v>
      </c>
      <c r="C875" s="94"/>
      <c r="D875" s="159">
        <v>1181</v>
      </c>
      <c r="E875" s="148"/>
    </row>
    <row r="876" ht="18.75" customHeight="1" spans="1:5">
      <c r="A876" s="61">
        <v>2130199</v>
      </c>
      <c r="B876" s="61" t="s">
        <v>709</v>
      </c>
      <c r="C876" s="94">
        <v>4490</v>
      </c>
      <c r="D876" s="159">
        <f>8912-3.5</f>
        <v>8908.5</v>
      </c>
      <c r="E876" s="148">
        <f>D876/C876</f>
        <v>1.98407572383073</v>
      </c>
    </row>
    <row r="877" ht="18.75" customHeight="1" spans="1:5">
      <c r="A877" s="61">
        <v>21302</v>
      </c>
      <c r="B877" s="61" t="s">
        <v>710</v>
      </c>
      <c r="C877" s="58">
        <v>1809</v>
      </c>
      <c r="D877" s="159">
        <v>2813</v>
      </c>
      <c r="E877" s="148">
        <f>D877/C877</f>
        <v>1.55500276395799</v>
      </c>
    </row>
    <row r="878" ht="18.75" customHeight="1" spans="1:5">
      <c r="A878" s="61">
        <v>2130201</v>
      </c>
      <c r="B878" s="61" t="s">
        <v>56</v>
      </c>
      <c r="C878" s="94">
        <v>200</v>
      </c>
      <c r="D878" s="159">
        <v>215</v>
      </c>
      <c r="E878" s="148">
        <f>D878/C878</f>
        <v>1.075</v>
      </c>
    </row>
    <row r="879" ht="18.75" customHeight="1" spans="1:5">
      <c r="A879" s="61">
        <v>2130202</v>
      </c>
      <c r="B879" s="61" t="s">
        <v>57</v>
      </c>
      <c r="C879" s="94"/>
      <c r="D879" s="159">
        <v>8</v>
      </c>
      <c r="E879" s="148"/>
    </row>
    <row r="880" ht="18.75" customHeight="1" spans="1:5">
      <c r="A880" s="61">
        <v>2130203</v>
      </c>
      <c r="B880" s="61" t="s">
        <v>58</v>
      </c>
      <c r="C880" s="94"/>
      <c r="D880" s="159"/>
      <c r="E880" s="148"/>
    </row>
    <row r="881" ht="18.75" customHeight="1" spans="1:5">
      <c r="A881" s="61">
        <v>2130204</v>
      </c>
      <c r="B881" s="61" t="s">
        <v>711</v>
      </c>
      <c r="C881" s="94">
        <v>270</v>
      </c>
      <c r="D881" s="159">
        <v>104</v>
      </c>
      <c r="E881" s="148">
        <f>D881/C881</f>
        <v>0.385185185185185</v>
      </c>
    </row>
    <row r="882" ht="18.75" customHeight="1" spans="1:5">
      <c r="A882" s="61">
        <v>2130205</v>
      </c>
      <c r="B882" s="61" t="s">
        <v>712</v>
      </c>
      <c r="C882" s="94">
        <v>80</v>
      </c>
      <c r="D882" s="159">
        <v>126</v>
      </c>
      <c r="E882" s="148">
        <f>D882/C882</f>
        <v>1.575</v>
      </c>
    </row>
    <row r="883" ht="18.75" customHeight="1" spans="1:5">
      <c r="A883" s="61">
        <v>2130206</v>
      </c>
      <c r="B883" s="61" t="s">
        <v>713</v>
      </c>
      <c r="C883" s="94"/>
      <c r="D883" s="159"/>
      <c r="E883" s="148"/>
    </row>
    <row r="884" ht="18.75" customHeight="1" spans="1:5">
      <c r="A884" s="61">
        <v>2130207</v>
      </c>
      <c r="B884" s="61" t="s">
        <v>714</v>
      </c>
      <c r="C884" s="94"/>
      <c r="D884" s="159"/>
      <c r="E884" s="148"/>
    </row>
    <row r="885" ht="18.75" customHeight="1" spans="1:5">
      <c r="A885" s="61">
        <v>2130209</v>
      </c>
      <c r="B885" s="61" t="s">
        <v>715</v>
      </c>
      <c r="C885" s="94"/>
      <c r="D885" s="159">
        <v>58</v>
      </c>
      <c r="E885" s="148"/>
    </row>
    <row r="886" ht="18.75" customHeight="1" spans="1:5">
      <c r="A886" s="61">
        <v>2130211</v>
      </c>
      <c r="B886" s="61" t="s">
        <v>716</v>
      </c>
      <c r="C886" s="94"/>
      <c r="D886" s="159"/>
      <c r="E886" s="148"/>
    </row>
    <row r="887" ht="18.75" customHeight="1" spans="1:5">
      <c r="A887" s="61">
        <v>2130212</v>
      </c>
      <c r="B887" s="61" t="s">
        <v>717</v>
      </c>
      <c r="C887" s="94"/>
      <c r="D887" s="159"/>
      <c r="E887" s="148"/>
    </row>
    <row r="888" ht="18.75" customHeight="1" spans="1:5">
      <c r="A888" s="61">
        <v>2130213</v>
      </c>
      <c r="B888" s="61" t="s">
        <v>718</v>
      </c>
      <c r="C888" s="94"/>
      <c r="D888" s="159"/>
      <c r="E888" s="148"/>
    </row>
    <row r="889" ht="18.75" customHeight="1" spans="1:5">
      <c r="A889" s="61">
        <v>2130217</v>
      </c>
      <c r="B889" s="61" t="s">
        <v>719</v>
      </c>
      <c r="C889" s="94"/>
      <c r="D889" s="159"/>
      <c r="E889" s="148"/>
    </row>
    <row r="890" ht="18.75" customHeight="1" spans="1:5">
      <c r="A890" s="61">
        <v>2130220</v>
      </c>
      <c r="B890" s="61" t="s">
        <v>720</v>
      </c>
      <c r="C890" s="94"/>
      <c r="D890" s="159"/>
      <c r="E890" s="148"/>
    </row>
    <row r="891" ht="18.75" customHeight="1" spans="1:5">
      <c r="A891" s="61">
        <v>2130221</v>
      </c>
      <c r="B891" s="61" t="s">
        <v>721</v>
      </c>
      <c r="C891" s="94"/>
      <c r="D891" s="159"/>
      <c r="E891" s="148"/>
    </row>
    <row r="892" ht="18.75" customHeight="1" spans="1:5">
      <c r="A892" s="61">
        <v>2130223</v>
      </c>
      <c r="B892" s="61" t="s">
        <v>722</v>
      </c>
      <c r="C892" s="94"/>
      <c r="D892" s="159"/>
      <c r="E892" s="148"/>
    </row>
    <row r="893" ht="18.75" customHeight="1" spans="1:5">
      <c r="A893" s="61">
        <v>2130226</v>
      </c>
      <c r="B893" s="61" t="s">
        <v>723</v>
      </c>
      <c r="C893" s="94"/>
      <c r="D893" s="159"/>
      <c r="E893" s="148"/>
    </row>
    <row r="894" ht="18.75" customHeight="1" spans="1:5">
      <c r="A894" s="61">
        <v>2130227</v>
      </c>
      <c r="B894" s="61" t="s">
        <v>724</v>
      </c>
      <c r="C894" s="94"/>
      <c r="D894" s="159"/>
      <c r="E894" s="148"/>
    </row>
    <row r="895" ht="18.75" customHeight="1" spans="1:5">
      <c r="A895" s="61">
        <v>2130234</v>
      </c>
      <c r="B895" s="61" t="s">
        <v>725</v>
      </c>
      <c r="C895" s="94">
        <v>169</v>
      </c>
      <c r="D895" s="159">
        <v>134</v>
      </c>
      <c r="E895" s="148">
        <f>D895/C895</f>
        <v>0.792899408284024</v>
      </c>
    </row>
    <row r="896" ht="18.75" customHeight="1" spans="1:5">
      <c r="A896" s="61">
        <v>2130236</v>
      </c>
      <c r="B896" s="61" t="s">
        <v>726</v>
      </c>
      <c r="C896" s="94"/>
      <c r="D896" s="159"/>
      <c r="E896" s="148"/>
    </row>
    <row r="897" ht="18.75" customHeight="1" spans="1:5">
      <c r="A897" s="61">
        <v>2130237</v>
      </c>
      <c r="B897" s="61" t="s">
        <v>695</v>
      </c>
      <c r="C897" s="94"/>
      <c r="D897" s="159"/>
      <c r="E897" s="148"/>
    </row>
    <row r="898" ht="18.75" customHeight="1" spans="1:5">
      <c r="A898" s="61">
        <v>2130299</v>
      </c>
      <c r="B898" s="61" t="s">
        <v>727</v>
      </c>
      <c r="C898" s="94">
        <v>1090</v>
      </c>
      <c r="D898" s="159">
        <v>2168</v>
      </c>
      <c r="E898" s="148">
        <f>D898/C898</f>
        <v>1.98899082568807</v>
      </c>
    </row>
    <row r="899" ht="18.75" customHeight="1" spans="1:5">
      <c r="A899" s="61">
        <v>21303</v>
      </c>
      <c r="B899" s="61" t="s">
        <v>728</v>
      </c>
      <c r="C899" s="58">
        <v>550</v>
      </c>
      <c r="D899" s="159">
        <f>7043-3.5</f>
        <v>7039.5</v>
      </c>
      <c r="E899" s="148">
        <f>D899/C899</f>
        <v>12.7990909090909</v>
      </c>
    </row>
    <row r="900" ht="18.75" customHeight="1" spans="1:5">
      <c r="A900" s="61">
        <v>2130301</v>
      </c>
      <c r="B900" s="61" t="s">
        <v>56</v>
      </c>
      <c r="C900" s="94">
        <v>300</v>
      </c>
      <c r="D900" s="159">
        <v>848</v>
      </c>
      <c r="E900" s="148">
        <f>D900/C900</f>
        <v>2.82666666666667</v>
      </c>
    </row>
    <row r="901" ht="18.75" customHeight="1" spans="1:5">
      <c r="A901" s="61">
        <v>2130302</v>
      </c>
      <c r="B901" s="61" t="s">
        <v>57</v>
      </c>
      <c r="C901" s="94"/>
      <c r="D901" s="159"/>
      <c r="E901" s="148"/>
    </row>
    <row r="902" ht="18.75" customHeight="1" spans="1:5">
      <c r="A902" s="61">
        <v>2130303</v>
      </c>
      <c r="B902" s="61" t="s">
        <v>58</v>
      </c>
      <c r="C902" s="94"/>
      <c r="D902" s="159"/>
      <c r="E902" s="148"/>
    </row>
    <row r="903" ht="18.75" customHeight="1" spans="1:5">
      <c r="A903" s="61">
        <v>2130304</v>
      </c>
      <c r="B903" s="61" t="s">
        <v>729</v>
      </c>
      <c r="C903" s="94"/>
      <c r="D903" s="159"/>
      <c r="E903" s="148"/>
    </row>
    <row r="904" ht="18.75" customHeight="1" spans="1:5">
      <c r="A904" s="61">
        <v>2130305</v>
      </c>
      <c r="B904" s="61" t="s">
        <v>730</v>
      </c>
      <c r="C904" s="94"/>
      <c r="D904" s="159">
        <v>1544</v>
      </c>
      <c r="E904" s="148"/>
    </row>
    <row r="905" ht="18.75" customHeight="1" spans="1:5">
      <c r="A905" s="61">
        <v>2130306</v>
      </c>
      <c r="B905" s="61" t="s">
        <v>731</v>
      </c>
      <c r="C905" s="94"/>
      <c r="D905" s="159"/>
      <c r="E905" s="148"/>
    </row>
    <row r="906" ht="18.75" customHeight="1" spans="1:5">
      <c r="A906" s="61">
        <v>2130307</v>
      </c>
      <c r="B906" s="61" t="s">
        <v>732</v>
      </c>
      <c r="C906" s="94"/>
      <c r="D906" s="159"/>
      <c r="E906" s="148"/>
    </row>
    <row r="907" ht="18.75" customHeight="1" spans="1:5">
      <c r="A907" s="61">
        <v>2130308</v>
      </c>
      <c r="B907" s="61" t="s">
        <v>733</v>
      </c>
      <c r="C907" s="94"/>
      <c r="D907" s="159"/>
      <c r="E907" s="148"/>
    </row>
    <row r="908" ht="18.75" customHeight="1" spans="1:5">
      <c r="A908" s="61">
        <v>2130309</v>
      </c>
      <c r="B908" s="61" t="s">
        <v>734</v>
      </c>
      <c r="C908" s="94"/>
      <c r="D908" s="159"/>
      <c r="E908" s="148"/>
    </row>
    <row r="909" ht="18.75" customHeight="1" spans="1:5">
      <c r="A909" s="61">
        <v>2130310</v>
      </c>
      <c r="B909" s="61" t="s">
        <v>735</v>
      </c>
      <c r="C909" s="94"/>
      <c r="D909" s="159"/>
      <c r="E909" s="148"/>
    </row>
    <row r="910" ht="18.75" customHeight="1" spans="1:5">
      <c r="A910" s="61">
        <v>2130311</v>
      </c>
      <c r="B910" s="61" t="s">
        <v>736</v>
      </c>
      <c r="C910" s="94"/>
      <c r="D910" s="159"/>
      <c r="E910" s="148"/>
    </row>
    <row r="911" ht="18.75" customHeight="1" spans="1:5">
      <c r="A911" s="61">
        <v>2130312</v>
      </c>
      <c r="B911" s="61" t="s">
        <v>737</v>
      </c>
      <c r="C911" s="94"/>
      <c r="D911" s="159"/>
      <c r="E911" s="148"/>
    </row>
    <row r="912" ht="18.75" customHeight="1" spans="1:5">
      <c r="A912" s="61">
        <v>2130313</v>
      </c>
      <c r="B912" s="61" t="s">
        <v>738</v>
      </c>
      <c r="C912" s="94"/>
      <c r="D912" s="159"/>
      <c r="E912" s="148"/>
    </row>
    <row r="913" ht="18.75" customHeight="1" spans="1:5">
      <c r="A913" s="61">
        <v>2130314</v>
      </c>
      <c r="B913" s="61" t="s">
        <v>739</v>
      </c>
      <c r="C913" s="94"/>
      <c r="D913" s="159">
        <v>4147</v>
      </c>
      <c r="E913" s="148"/>
    </row>
    <row r="914" ht="18.75" customHeight="1" spans="1:5">
      <c r="A914" s="61">
        <v>2130315</v>
      </c>
      <c r="B914" s="61" t="s">
        <v>740</v>
      </c>
      <c r="C914" s="94"/>
      <c r="D914" s="159"/>
      <c r="E914" s="148"/>
    </row>
    <row r="915" ht="18.75" customHeight="1" spans="1:5">
      <c r="A915" s="61">
        <v>2130316</v>
      </c>
      <c r="B915" s="61" t="s">
        <v>741</v>
      </c>
      <c r="C915" s="94"/>
      <c r="D915" s="159"/>
      <c r="E915" s="148"/>
    </row>
    <row r="916" ht="18.75" customHeight="1" spans="1:5">
      <c r="A916" s="61">
        <v>2130317</v>
      </c>
      <c r="B916" s="61" t="s">
        <v>742</v>
      </c>
      <c r="C916" s="94"/>
      <c r="D916" s="159"/>
      <c r="E916" s="148"/>
    </row>
    <row r="917" ht="18.75" customHeight="1" spans="1:5">
      <c r="A917" s="61">
        <v>2130318</v>
      </c>
      <c r="B917" s="61" t="s">
        <v>743</v>
      </c>
      <c r="C917" s="94"/>
      <c r="D917" s="159"/>
      <c r="E917" s="148"/>
    </row>
    <row r="918" ht="18.75" customHeight="1" spans="1:5">
      <c r="A918" s="61">
        <v>2130319</v>
      </c>
      <c r="B918" s="61" t="s">
        <v>744</v>
      </c>
      <c r="C918" s="94"/>
      <c r="D918" s="159"/>
      <c r="E918" s="148"/>
    </row>
    <row r="919" ht="18.75" customHeight="1" spans="1:5">
      <c r="A919" s="61">
        <v>2130321</v>
      </c>
      <c r="B919" s="61" t="s">
        <v>745</v>
      </c>
      <c r="C919" s="94"/>
      <c r="D919" s="159">
        <v>47</v>
      </c>
      <c r="E919" s="148"/>
    </row>
    <row r="920" ht="18.75" customHeight="1" spans="1:5">
      <c r="A920" s="61">
        <v>2130322</v>
      </c>
      <c r="B920" s="61" t="s">
        <v>746</v>
      </c>
      <c r="C920" s="94"/>
      <c r="D920" s="159"/>
      <c r="E920" s="148"/>
    </row>
    <row r="921" ht="18.75" customHeight="1" spans="1:5">
      <c r="A921" s="61">
        <v>2130333</v>
      </c>
      <c r="B921" s="61" t="s">
        <v>722</v>
      </c>
      <c r="C921" s="94"/>
      <c r="D921" s="159"/>
      <c r="E921" s="148"/>
    </row>
    <row r="922" ht="18.75" customHeight="1" spans="1:5">
      <c r="A922" s="61">
        <v>2130334</v>
      </c>
      <c r="B922" s="61" t="s">
        <v>747</v>
      </c>
      <c r="C922" s="94"/>
      <c r="D922" s="159"/>
      <c r="E922" s="148"/>
    </row>
    <row r="923" ht="18.75" customHeight="1" spans="1:5">
      <c r="A923" s="61">
        <v>2130335</v>
      </c>
      <c r="B923" s="61" t="s">
        <v>748</v>
      </c>
      <c r="C923" s="94"/>
      <c r="D923" s="159">
        <f>64-3.5</f>
        <v>60.5</v>
      </c>
      <c r="E923" s="148"/>
    </row>
    <row r="924" ht="18.75" customHeight="1" spans="1:5">
      <c r="A924" s="61">
        <v>2130336</v>
      </c>
      <c r="B924" s="61" t="s">
        <v>749</v>
      </c>
      <c r="C924" s="94"/>
      <c r="D924" s="159"/>
      <c r="E924" s="148"/>
    </row>
    <row r="925" ht="18.75" customHeight="1" spans="1:5">
      <c r="A925" s="61">
        <v>2130337</v>
      </c>
      <c r="B925" s="61" t="s">
        <v>750</v>
      </c>
      <c r="C925" s="94"/>
      <c r="D925" s="159"/>
      <c r="E925" s="148"/>
    </row>
    <row r="926" ht="18.75" customHeight="1" spans="1:5">
      <c r="A926" s="61">
        <v>2130399</v>
      </c>
      <c r="B926" s="61" t="s">
        <v>751</v>
      </c>
      <c r="C926" s="94">
        <v>250</v>
      </c>
      <c r="D926" s="159">
        <v>393</v>
      </c>
      <c r="E926" s="148">
        <f>D926/C926</f>
        <v>1.572</v>
      </c>
    </row>
    <row r="927" ht="18.75" customHeight="1" spans="1:5">
      <c r="A927" s="61">
        <v>21305</v>
      </c>
      <c r="B927" s="61" t="s">
        <v>752</v>
      </c>
      <c r="C927" s="58">
        <v>180</v>
      </c>
      <c r="D927" s="159">
        <v>2904</v>
      </c>
      <c r="E927" s="148">
        <f>D927/C927</f>
        <v>16.1333333333333</v>
      </c>
    </row>
    <row r="928" ht="18.75" customHeight="1" spans="1:5">
      <c r="A928" s="61">
        <v>2130501</v>
      </c>
      <c r="B928" s="61" t="s">
        <v>56</v>
      </c>
      <c r="C928" s="94"/>
      <c r="D928" s="159"/>
      <c r="E928" s="148"/>
    </row>
    <row r="929" ht="18.75" customHeight="1" spans="1:5">
      <c r="A929" s="61">
        <v>2130502</v>
      </c>
      <c r="B929" s="61" t="s">
        <v>57</v>
      </c>
      <c r="C929" s="94"/>
      <c r="D929" s="159"/>
      <c r="E929" s="148"/>
    </row>
    <row r="930" ht="18.75" customHeight="1" spans="1:5">
      <c r="A930" s="61">
        <v>2130503</v>
      </c>
      <c r="B930" s="61" t="s">
        <v>58</v>
      </c>
      <c r="C930" s="94"/>
      <c r="D930" s="159"/>
      <c r="E930" s="148"/>
    </row>
    <row r="931" ht="18.75" customHeight="1" spans="1:5">
      <c r="A931" s="61">
        <v>2130504</v>
      </c>
      <c r="B931" s="61" t="s">
        <v>753</v>
      </c>
      <c r="C931" s="94"/>
      <c r="D931" s="159">
        <v>53</v>
      </c>
      <c r="E931" s="148"/>
    </row>
    <row r="932" ht="18.75" customHeight="1" spans="1:5">
      <c r="A932" s="61">
        <v>2130505</v>
      </c>
      <c r="B932" s="61" t="s">
        <v>754</v>
      </c>
      <c r="C932" s="94"/>
      <c r="D932" s="159"/>
      <c r="E932" s="148"/>
    </row>
    <row r="933" ht="18.75" customHeight="1" spans="1:5">
      <c r="A933" s="61">
        <v>2130506</v>
      </c>
      <c r="B933" s="61" t="s">
        <v>755</v>
      </c>
      <c r="C933" s="94"/>
      <c r="D933" s="159"/>
      <c r="E933" s="148"/>
    </row>
    <row r="934" ht="18.75" customHeight="1" spans="1:5">
      <c r="A934" s="61">
        <v>2130507</v>
      </c>
      <c r="B934" s="61" t="s">
        <v>756</v>
      </c>
      <c r="C934" s="94"/>
      <c r="D934" s="159"/>
      <c r="E934" s="148"/>
    </row>
    <row r="935" ht="18.75" customHeight="1" spans="1:5">
      <c r="A935" s="61">
        <v>2130508</v>
      </c>
      <c r="B935" s="61" t="s">
        <v>757</v>
      </c>
      <c r="C935" s="94"/>
      <c r="D935" s="159"/>
      <c r="E935" s="148"/>
    </row>
    <row r="936" ht="18.75" customHeight="1" spans="1:5">
      <c r="A936" s="61">
        <v>2130550</v>
      </c>
      <c r="B936" s="61" t="s">
        <v>65</v>
      </c>
      <c r="C936" s="94"/>
      <c r="D936" s="159"/>
      <c r="E936" s="148"/>
    </row>
    <row r="937" ht="18.75" customHeight="1" spans="1:5">
      <c r="A937" s="61">
        <v>2130599</v>
      </c>
      <c r="B937" s="61" t="s">
        <v>758</v>
      </c>
      <c r="C937" s="94">
        <v>180</v>
      </c>
      <c r="D937" s="159">
        <v>2851</v>
      </c>
      <c r="E937" s="148">
        <f>D937/C937</f>
        <v>15.8388888888889</v>
      </c>
    </row>
    <row r="938" ht="18.75" customHeight="1" spans="1:5">
      <c r="A938" s="61">
        <v>21307</v>
      </c>
      <c r="B938" s="61" t="s">
        <v>759</v>
      </c>
      <c r="C938" s="58">
        <v>451</v>
      </c>
      <c r="D938" s="159">
        <v>624</v>
      </c>
      <c r="E938" s="148">
        <f>D938/C938</f>
        <v>1.38359201773836</v>
      </c>
    </row>
    <row r="939" ht="18.75" customHeight="1" spans="1:5">
      <c r="A939" s="61">
        <v>2130701</v>
      </c>
      <c r="B939" s="61" t="s">
        <v>760</v>
      </c>
      <c r="C939" s="94">
        <v>451</v>
      </c>
      <c r="D939" s="159">
        <v>624</v>
      </c>
      <c r="E939" s="148">
        <f>D939/C939</f>
        <v>1.38359201773836</v>
      </c>
    </row>
    <row r="940" ht="18.75" customHeight="1" spans="1:5">
      <c r="A940" s="61">
        <v>2130704</v>
      </c>
      <c r="B940" s="61" t="s">
        <v>761</v>
      </c>
      <c r="C940" s="94"/>
      <c r="D940" s="159"/>
      <c r="E940" s="148"/>
    </row>
    <row r="941" ht="18.75" customHeight="1" spans="1:5">
      <c r="A941" s="61">
        <v>2130705</v>
      </c>
      <c r="B941" s="61" t="s">
        <v>762</v>
      </c>
      <c r="C941" s="94"/>
      <c r="D941" s="159"/>
      <c r="E941" s="148"/>
    </row>
    <row r="942" ht="18.75" customHeight="1" spans="1:5">
      <c r="A942" s="61">
        <v>2130706</v>
      </c>
      <c r="B942" s="61" t="s">
        <v>763</v>
      </c>
      <c r="C942" s="94"/>
      <c r="D942" s="159"/>
      <c r="E942" s="148"/>
    </row>
    <row r="943" ht="18.75" customHeight="1" spans="1:5">
      <c r="A943" s="61">
        <v>2130707</v>
      </c>
      <c r="B943" s="61" t="s">
        <v>764</v>
      </c>
      <c r="C943" s="94"/>
      <c r="D943" s="159"/>
      <c r="E943" s="148"/>
    </row>
    <row r="944" ht="18.75" customHeight="1" spans="1:5">
      <c r="A944" s="61">
        <v>2130799</v>
      </c>
      <c r="B944" s="61" t="s">
        <v>765</v>
      </c>
      <c r="C944" s="94"/>
      <c r="D944" s="159"/>
      <c r="E944" s="148"/>
    </row>
    <row r="945" ht="18.75" customHeight="1" spans="1:5">
      <c r="A945" s="61">
        <v>21308</v>
      </c>
      <c r="B945" s="61" t="s">
        <v>766</v>
      </c>
      <c r="C945" s="58"/>
      <c r="D945" s="159">
        <v>661</v>
      </c>
      <c r="E945" s="148"/>
    </row>
    <row r="946" ht="18.75" customHeight="1" spans="1:5">
      <c r="A946" s="61">
        <v>2130801</v>
      </c>
      <c r="B946" s="61" t="s">
        <v>767</v>
      </c>
      <c r="C946" s="94"/>
      <c r="D946" s="159"/>
      <c r="E946" s="148"/>
    </row>
    <row r="947" ht="18.75" customHeight="1" spans="1:5">
      <c r="A947" s="61">
        <v>2130803</v>
      </c>
      <c r="B947" s="61" t="s">
        <v>768</v>
      </c>
      <c r="C947" s="94"/>
      <c r="D947" s="159">
        <v>661</v>
      </c>
      <c r="E947" s="148"/>
    </row>
    <row r="948" ht="18.75" customHeight="1" spans="1:5">
      <c r="A948" s="61">
        <v>2130804</v>
      </c>
      <c r="B948" s="61" t="s">
        <v>769</v>
      </c>
      <c r="C948" s="94"/>
      <c r="D948" s="159"/>
      <c r="E948" s="148"/>
    </row>
    <row r="949" ht="18.75" customHeight="1" spans="1:5">
      <c r="A949" s="61">
        <v>2130805</v>
      </c>
      <c r="B949" s="61" t="s">
        <v>770</v>
      </c>
      <c r="C949" s="94"/>
      <c r="D949" s="159"/>
      <c r="E949" s="148"/>
    </row>
    <row r="950" ht="18.75" customHeight="1" spans="1:5">
      <c r="A950" s="61">
        <v>2130899</v>
      </c>
      <c r="B950" s="61" t="s">
        <v>771</v>
      </c>
      <c r="C950" s="94"/>
      <c r="D950" s="159"/>
      <c r="E950" s="148"/>
    </row>
    <row r="951" ht="18.75" customHeight="1" spans="1:5">
      <c r="A951" s="61">
        <v>21309</v>
      </c>
      <c r="B951" s="61" t="s">
        <v>772</v>
      </c>
      <c r="C951" s="58"/>
      <c r="D951" s="159"/>
      <c r="E951" s="148"/>
    </row>
    <row r="952" ht="18.75" customHeight="1" spans="1:5">
      <c r="A952" s="61">
        <v>2130901</v>
      </c>
      <c r="B952" s="61" t="s">
        <v>773</v>
      </c>
      <c r="C952" s="94"/>
      <c r="D952" s="159"/>
      <c r="E952" s="148"/>
    </row>
    <row r="953" ht="18.75" customHeight="1" spans="1:5">
      <c r="A953" s="61">
        <v>2130999</v>
      </c>
      <c r="B953" s="61" t="s">
        <v>774</v>
      </c>
      <c r="C953" s="94"/>
      <c r="D953" s="159"/>
      <c r="E953" s="148"/>
    </row>
    <row r="954" ht="18.75" customHeight="1" spans="1:5">
      <c r="A954" s="61">
        <v>21399</v>
      </c>
      <c r="B954" s="61" t="s">
        <v>775</v>
      </c>
      <c r="C954" s="58">
        <v>968</v>
      </c>
      <c r="D954" s="159">
        <v>6</v>
      </c>
      <c r="E954" s="148">
        <f>D954/C954</f>
        <v>0.00619834710743802</v>
      </c>
    </row>
    <row r="955" ht="18.75" customHeight="1" spans="1:5">
      <c r="A955" s="61">
        <v>2139901</v>
      </c>
      <c r="B955" s="61" t="s">
        <v>776</v>
      </c>
      <c r="C955" s="94"/>
      <c r="D955" s="159"/>
      <c r="E955" s="148"/>
    </row>
    <row r="956" ht="18.75" customHeight="1" spans="1:5">
      <c r="A956" s="61">
        <v>2139999</v>
      </c>
      <c r="B956" s="61" t="s">
        <v>777</v>
      </c>
      <c r="C956" s="94">
        <v>968</v>
      </c>
      <c r="D956" s="159">
        <v>6</v>
      </c>
      <c r="E956" s="148">
        <f>D956/C956</f>
        <v>0.00619834710743802</v>
      </c>
    </row>
    <row r="957" ht="18.75" customHeight="1" spans="1:5">
      <c r="A957" s="61">
        <v>214</v>
      </c>
      <c r="B957" s="61" t="s">
        <v>778</v>
      </c>
      <c r="C957" s="58">
        <v>5578</v>
      </c>
      <c r="D957" s="159">
        <v>12688</v>
      </c>
      <c r="E957" s="148">
        <f>D957/C957</f>
        <v>2.27465041233417</v>
      </c>
    </row>
    <row r="958" ht="18.75" customHeight="1" spans="1:5">
      <c r="A958" s="61">
        <v>21401</v>
      </c>
      <c r="B958" s="61" t="s">
        <v>779</v>
      </c>
      <c r="C958" s="58">
        <v>5578</v>
      </c>
      <c r="D958" s="159">
        <v>12108</v>
      </c>
      <c r="E958" s="148">
        <f>D958/C958</f>
        <v>2.17067049121549</v>
      </c>
    </row>
    <row r="959" ht="18.75" customHeight="1" spans="1:5">
      <c r="A959" s="61">
        <v>2140101</v>
      </c>
      <c r="B959" s="61" t="s">
        <v>56</v>
      </c>
      <c r="C959" s="94">
        <v>48</v>
      </c>
      <c r="D959" s="159">
        <v>83</v>
      </c>
      <c r="E959" s="148">
        <f>D959/C959</f>
        <v>1.72916666666667</v>
      </c>
    </row>
    <row r="960" ht="18.75" customHeight="1" spans="1:5">
      <c r="A960" s="61">
        <v>2140102</v>
      </c>
      <c r="B960" s="61" t="s">
        <v>57</v>
      </c>
      <c r="C960" s="94"/>
      <c r="D960" s="159"/>
      <c r="E960" s="148"/>
    </row>
    <row r="961" ht="18.75" customHeight="1" spans="1:5">
      <c r="A961" s="61">
        <v>2140103</v>
      </c>
      <c r="B961" s="61" t="s">
        <v>58</v>
      </c>
      <c r="C961" s="94"/>
      <c r="D961" s="159"/>
      <c r="E961" s="148"/>
    </row>
    <row r="962" ht="18.75" customHeight="1" spans="1:5">
      <c r="A962" s="61">
        <v>2140104</v>
      </c>
      <c r="B962" s="61" t="s">
        <v>780</v>
      </c>
      <c r="C962" s="94">
        <v>790</v>
      </c>
      <c r="D962" s="159">
        <v>940</v>
      </c>
      <c r="E962" s="148">
        <f>D962/C962</f>
        <v>1.18987341772152</v>
      </c>
    </row>
    <row r="963" ht="18.75" customHeight="1" spans="1:5">
      <c r="A963" s="61">
        <v>2140106</v>
      </c>
      <c r="B963" s="61" t="s">
        <v>781</v>
      </c>
      <c r="C963" s="94"/>
      <c r="D963" s="159"/>
      <c r="E963" s="148"/>
    </row>
    <row r="964" ht="18.75" customHeight="1" spans="1:5">
      <c r="A964" s="61">
        <v>2140109</v>
      </c>
      <c r="B964" s="61" t="s">
        <v>782</v>
      </c>
      <c r="C964" s="94"/>
      <c r="D964" s="159"/>
      <c r="E964" s="148"/>
    </row>
    <row r="965" ht="18.75" customHeight="1" spans="1:5">
      <c r="A965" s="61">
        <v>2140110</v>
      </c>
      <c r="B965" s="61" t="s">
        <v>783</v>
      </c>
      <c r="C965" s="94"/>
      <c r="D965" s="159"/>
      <c r="E965" s="148"/>
    </row>
    <row r="966" ht="18.75" customHeight="1" spans="1:5">
      <c r="A966" s="61">
        <v>2140111</v>
      </c>
      <c r="B966" s="61" t="s">
        <v>784</v>
      </c>
      <c r="C966" s="94"/>
      <c r="D966" s="159"/>
      <c r="E966" s="148"/>
    </row>
    <row r="967" ht="18.75" customHeight="1" spans="1:5">
      <c r="A967" s="61">
        <v>2140112</v>
      </c>
      <c r="B967" s="61" t="s">
        <v>785</v>
      </c>
      <c r="C967" s="94"/>
      <c r="D967" s="159"/>
      <c r="E967" s="148"/>
    </row>
    <row r="968" ht="18.75" customHeight="1" spans="1:5">
      <c r="A968" s="61">
        <v>2140114</v>
      </c>
      <c r="B968" s="61" t="s">
        <v>786</v>
      </c>
      <c r="C968" s="94"/>
      <c r="D968" s="159"/>
      <c r="E968" s="148"/>
    </row>
    <row r="969" ht="18.75" customHeight="1" spans="1:5">
      <c r="A969" s="61">
        <v>2140122</v>
      </c>
      <c r="B969" s="61" t="s">
        <v>787</v>
      </c>
      <c r="C969" s="94"/>
      <c r="D969" s="159"/>
      <c r="E969" s="148"/>
    </row>
    <row r="970" ht="18.75" customHeight="1" spans="1:5">
      <c r="A970" s="61">
        <v>2140123</v>
      </c>
      <c r="B970" s="61" t="s">
        <v>788</v>
      </c>
      <c r="C970" s="94"/>
      <c r="D970" s="159"/>
      <c r="E970" s="148"/>
    </row>
    <row r="971" ht="18.75" customHeight="1" spans="1:5">
      <c r="A971" s="61">
        <v>2140127</v>
      </c>
      <c r="B971" s="61" t="s">
        <v>789</v>
      </c>
      <c r="C971" s="94"/>
      <c r="D971" s="159"/>
      <c r="E971" s="148"/>
    </row>
    <row r="972" ht="18.75" customHeight="1" spans="1:5">
      <c r="A972" s="61">
        <v>2140128</v>
      </c>
      <c r="B972" s="61" t="s">
        <v>790</v>
      </c>
      <c r="C972" s="94"/>
      <c r="D972" s="159"/>
      <c r="E972" s="148"/>
    </row>
    <row r="973" ht="18.75" customHeight="1" spans="1:5">
      <c r="A973" s="61">
        <v>2140129</v>
      </c>
      <c r="B973" s="61" t="s">
        <v>791</v>
      </c>
      <c r="C973" s="94"/>
      <c r="D973" s="159"/>
      <c r="E973" s="148"/>
    </row>
    <row r="974" ht="18.75" customHeight="1" spans="1:5">
      <c r="A974" s="61">
        <v>2140130</v>
      </c>
      <c r="B974" s="61" t="s">
        <v>792</v>
      </c>
      <c r="C974" s="94"/>
      <c r="D974" s="159"/>
      <c r="E974" s="148"/>
    </row>
    <row r="975" ht="18.75" customHeight="1" spans="1:5">
      <c r="A975" s="61">
        <v>2140131</v>
      </c>
      <c r="B975" s="61" t="s">
        <v>793</v>
      </c>
      <c r="C975" s="94"/>
      <c r="D975" s="159"/>
      <c r="E975" s="148"/>
    </row>
    <row r="976" ht="18.75" customHeight="1" spans="1:5">
      <c r="A976" s="61">
        <v>2140133</v>
      </c>
      <c r="B976" s="61" t="s">
        <v>794</v>
      </c>
      <c r="C976" s="94"/>
      <c r="D976" s="159"/>
      <c r="E976" s="148"/>
    </row>
    <row r="977" ht="18.75" customHeight="1" spans="1:5">
      <c r="A977" s="61">
        <v>2140136</v>
      </c>
      <c r="B977" s="61" t="s">
        <v>795</v>
      </c>
      <c r="C977" s="94"/>
      <c r="D977" s="159"/>
      <c r="E977" s="148"/>
    </row>
    <row r="978" ht="18.75" customHeight="1" spans="1:5">
      <c r="A978" s="61">
        <v>2140138</v>
      </c>
      <c r="B978" s="61" t="s">
        <v>796</v>
      </c>
      <c r="C978" s="94"/>
      <c r="D978" s="159"/>
      <c r="E978" s="148"/>
    </row>
    <row r="979" ht="18.75" customHeight="1" spans="1:5">
      <c r="A979" s="61">
        <v>2140199</v>
      </c>
      <c r="B979" s="61" t="s">
        <v>797</v>
      </c>
      <c r="C979" s="94">
        <v>4740</v>
      </c>
      <c r="D979" s="159">
        <v>11085</v>
      </c>
      <c r="E979" s="148">
        <f>D979/C979</f>
        <v>2.33860759493671</v>
      </c>
    </row>
    <row r="980" ht="18.75" customHeight="1" spans="1:5">
      <c r="A980" s="61">
        <v>21402</v>
      </c>
      <c r="B980" s="61" t="s">
        <v>798</v>
      </c>
      <c r="C980" s="58"/>
      <c r="D980" s="159"/>
      <c r="E980" s="148"/>
    </row>
    <row r="981" ht="18.75" customHeight="1" spans="1:5">
      <c r="A981" s="61">
        <v>2140201</v>
      </c>
      <c r="B981" s="61" t="s">
        <v>56</v>
      </c>
      <c r="C981" s="94"/>
      <c r="D981" s="159"/>
      <c r="E981" s="148"/>
    </row>
    <row r="982" ht="18.75" customHeight="1" spans="1:5">
      <c r="A982" s="61">
        <v>2140202</v>
      </c>
      <c r="B982" s="61" t="s">
        <v>57</v>
      </c>
      <c r="C982" s="94"/>
      <c r="D982" s="159"/>
      <c r="E982" s="148"/>
    </row>
    <row r="983" ht="18.75" customHeight="1" spans="1:5">
      <c r="A983" s="61">
        <v>2140203</v>
      </c>
      <c r="B983" s="61" t="s">
        <v>58</v>
      </c>
      <c r="C983" s="94"/>
      <c r="D983" s="159"/>
      <c r="E983" s="148"/>
    </row>
    <row r="984" ht="18.75" customHeight="1" spans="1:5">
      <c r="A984" s="61">
        <v>2140204</v>
      </c>
      <c r="B984" s="61" t="s">
        <v>799</v>
      </c>
      <c r="C984" s="94"/>
      <c r="D984" s="159"/>
      <c r="E984" s="148"/>
    </row>
    <row r="985" ht="18.75" customHeight="1" spans="1:5">
      <c r="A985" s="61">
        <v>2140205</v>
      </c>
      <c r="B985" s="61" t="s">
        <v>800</v>
      </c>
      <c r="C985" s="94"/>
      <c r="D985" s="159"/>
      <c r="E985" s="148"/>
    </row>
    <row r="986" ht="18.75" customHeight="1" spans="1:5">
      <c r="A986" s="61">
        <v>2140206</v>
      </c>
      <c r="B986" s="61" t="s">
        <v>801</v>
      </c>
      <c r="C986" s="94"/>
      <c r="D986" s="159"/>
      <c r="E986" s="148"/>
    </row>
    <row r="987" ht="18.75" customHeight="1" spans="1:5">
      <c r="A987" s="61">
        <v>2140207</v>
      </c>
      <c r="B987" s="61" t="s">
        <v>802</v>
      </c>
      <c r="C987" s="94"/>
      <c r="D987" s="159"/>
      <c r="E987" s="148"/>
    </row>
    <row r="988" ht="18.75" customHeight="1" spans="1:5">
      <c r="A988" s="61">
        <v>2140208</v>
      </c>
      <c r="B988" s="61" t="s">
        <v>803</v>
      </c>
      <c r="C988" s="94"/>
      <c r="D988" s="159"/>
      <c r="E988" s="148"/>
    </row>
    <row r="989" ht="18.75" customHeight="1" spans="1:5">
      <c r="A989" s="61">
        <v>2140299</v>
      </c>
      <c r="B989" s="61" t="s">
        <v>804</v>
      </c>
      <c r="C989" s="94"/>
      <c r="D989" s="159"/>
      <c r="E989" s="148"/>
    </row>
    <row r="990" ht="18.75" customHeight="1" spans="1:5">
      <c r="A990" s="61">
        <v>21403</v>
      </c>
      <c r="B990" s="61" t="s">
        <v>805</v>
      </c>
      <c r="C990" s="58"/>
      <c r="D990" s="159"/>
      <c r="E990" s="148"/>
    </row>
    <row r="991" ht="18.75" customHeight="1" spans="1:5">
      <c r="A991" s="61">
        <v>2140301</v>
      </c>
      <c r="B991" s="61" t="s">
        <v>56</v>
      </c>
      <c r="C991" s="94"/>
      <c r="D991" s="159"/>
      <c r="E991" s="148"/>
    </row>
    <row r="992" ht="18.75" customHeight="1" spans="1:5">
      <c r="A992" s="61">
        <v>2140302</v>
      </c>
      <c r="B992" s="61" t="s">
        <v>57</v>
      </c>
      <c r="C992" s="94"/>
      <c r="D992" s="159"/>
      <c r="E992" s="148"/>
    </row>
    <row r="993" ht="18.75" customHeight="1" spans="1:5">
      <c r="A993" s="61">
        <v>2140303</v>
      </c>
      <c r="B993" s="61" t="s">
        <v>58</v>
      </c>
      <c r="C993" s="94"/>
      <c r="D993" s="159"/>
      <c r="E993" s="148"/>
    </row>
    <row r="994" ht="18.75" customHeight="1" spans="1:5">
      <c r="A994" s="61">
        <v>2140304</v>
      </c>
      <c r="B994" s="61" t="s">
        <v>806</v>
      </c>
      <c r="C994" s="94"/>
      <c r="D994" s="159"/>
      <c r="E994" s="148"/>
    </row>
    <row r="995" ht="18.75" customHeight="1" spans="1:5">
      <c r="A995" s="61">
        <v>2140305</v>
      </c>
      <c r="B995" s="61" t="s">
        <v>807</v>
      </c>
      <c r="C995" s="94"/>
      <c r="D995" s="159"/>
      <c r="E995" s="148"/>
    </row>
    <row r="996" ht="18.75" customHeight="1" spans="1:5">
      <c r="A996" s="61">
        <v>2140306</v>
      </c>
      <c r="B996" s="61" t="s">
        <v>808</v>
      </c>
      <c r="C996" s="94"/>
      <c r="D996" s="159"/>
      <c r="E996" s="148"/>
    </row>
    <row r="997" ht="18.75" customHeight="1" spans="1:5">
      <c r="A997" s="61">
        <v>2140307</v>
      </c>
      <c r="B997" s="61" t="s">
        <v>809</v>
      </c>
      <c r="C997" s="94"/>
      <c r="D997" s="159"/>
      <c r="E997" s="148"/>
    </row>
    <row r="998" ht="18.75" customHeight="1" spans="1:5">
      <c r="A998" s="61">
        <v>2140308</v>
      </c>
      <c r="B998" s="61" t="s">
        <v>810</v>
      </c>
      <c r="C998" s="94"/>
      <c r="D998" s="159"/>
      <c r="E998" s="148"/>
    </row>
    <row r="999" ht="18.75" customHeight="1" spans="1:5">
      <c r="A999" s="61">
        <v>2140399</v>
      </c>
      <c r="B999" s="61" t="s">
        <v>811</v>
      </c>
      <c r="C999" s="94"/>
      <c r="D999" s="159"/>
      <c r="E999" s="148"/>
    </row>
    <row r="1000" ht="18.75" customHeight="1" spans="1:5">
      <c r="A1000" s="61">
        <v>21405</v>
      </c>
      <c r="B1000" s="61" t="s">
        <v>812</v>
      </c>
      <c r="C1000" s="58"/>
      <c r="D1000" s="159"/>
      <c r="E1000" s="148"/>
    </row>
    <row r="1001" ht="18.75" customHeight="1" spans="1:5">
      <c r="A1001" s="61">
        <v>2140501</v>
      </c>
      <c r="B1001" s="61" t="s">
        <v>56</v>
      </c>
      <c r="C1001" s="94"/>
      <c r="D1001" s="159"/>
      <c r="E1001" s="148"/>
    </row>
    <row r="1002" ht="18.75" customHeight="1" spans="1:5">
      <c r="A1002" s="61">
        <v>2140502</v>
      </c>
      <c r="B1002" s="61" t="s">
        <v>57</v>
      </c>
      <c r="C1002" s="94"/>
      <c r="D1002" s="159"/>
      <c r="E1002" s="148"/>
    </row>
    <row r="1003" ht="18.75" customHeight="1" spans="1:5">
      <c r="A1003" s="61">
        <v>2140503</v>
      </c>
      <c r="B1003" s="61" t="s">
        <v>58</v>
      </c>
      <c r="C1003" s="94"/>
      <c r="D1003" s="159"/>
      <c r="E1003" s="148"/>
    </row>
    <row r="1004" ht="18.75" customHeight="1" spans="1:5">
      <c r="A1004" s="61">
        <v>2140504</v>
      </c>
      <c r="B1004" s="61" t="s">
        <v>803</v>
      </c>
      <c r="C1004" s="94"/>
      <c r="D1004" s="159"/>
      <c r="E1004" s="148"/>
    </row>
    <row r="1005" ht="18.75" customHeight="1" spans="1:5">
      <c r="A1005" s="61">
        <v>2140505</v>
      </c>
      <c r="B1005" s="61" t="s">
        <v>813</v>
      </c>
      <c r="C1005" s="94"/>
      <c r="D1005" s="159"/>
      <c r="E1005" s="148"/>
    </row>
    <row r="1006" ht="18.75" customHeight="1" spans="1:5">
      <c r="A1006" s="61">
        <v>2140599</v>
      </c>
      <c r="B1006" s="61" t="s">
        <v>814</v>
      </c>
      <c r="C1006" s="94"/>
      <c r="D1006" s="159"/>
      <c r="E1006" s="148"/>
    </row>
    <row r="1007" ht="18.75" customHeight="1" spans="1:5">
      <c r="A1007" s="61">
        <v>21406</v>
      </c>
      <c r="B1007" s="61" t="s">
        <v>815</v>
      </c>
      <c r="C1007" s="58"/>
      <c r="D1007" s="159">
        <v>580</v>
      </c>
      <c r="E1007" s="148"/>
    </row>
    <row r="1008" ht="18.75" customHeight="1" spans="1:5">
      <c r="A1008" s="61">
        <v>2140601</v>
      </c>
      <c r="B1008" s="61" t="s">
        <v>816</v>
      </c>
      <c r="C1008" s="94"/>
      <c r="D1008" s="159"/>
      <c r="E1008" s="148"/>
    </row>
    <row r="1009" ht="18.75" customHeight="1" spans="1:5">
      <c r="A1009" s="61">
        <v>2140602</v>
      </c>
      <c r="B1009" s="61" t="s">
        <v>817</v>
      </c>
      <c r="C1009" s="94"/>
      <c r="D1009" s="159">
        <v>498</v>
      </c>
      <c r="E1009" s="148"/>
    </row>
    <row r="1010" ht="18.75" customHeight="1" spans="1:5">
      <c r="A1010" s="61">
        <v>2140603</v>
      </c>
      <c r="B1010" s="61" t="s">
        <v>818</v>
      </c>
      <c r="C1010" s="94"/>
      <c r="D1010" s="159"/>
      <c r="E1010" s="148"/>
    </row>
    <row r="1011" ht="18.75" customHeight="1" spans="1:5">
      <c r="A1011" s="61">
        <v>2140699</v>
      </c>
      <c r="B1011" s="61" t="s">
        <v>819</v>
      </c>
      <c r="C1011" s="94"/>
      <c r="D1011" s="159">
        <v>82</v>
      </c>
      <c r="E1011" s="148"/>
    </row>
    <row r="1012" ht="18.75" customHeight="1" spans="1:5">
      <c r="A1012" s="61">
        <v>21499</v>
      </c>
      <c r="B1012" s="61" t="s">
        <v>820</v>
      </c>
      <c r="C1012" s="58"/>
      <c r="D1012" s="159"/>
      <c r="E1012" s="148"/>
    </row>
    <row r="1013" ht="18.75" customHeight="1" spans="1:5">
      <c r="A1013" s="61">
        <v>2149901</v>
      </c>
      <c r="B1013" s="61" t="s">
        <v>821</v>
      </c>
      <c r="C1013" s="94"/>
      <c r="D1013" s="159"/>
      <c r="E1013" s="148"/>
    </row>
    <row r="1014" ht="18.75" customHeight="1" spans="1:5">
      <c r="A1014" s="61">
        <v>2149999</v>
      </c>
      <c r="B1014" s="61" t="s">
        <v>822</v>
      </c>
      <c r="C1014" s="94"/>
      <c r="D1014" s="159"/>
      <c r="E1014" s="148"/>
    </row>
    <row r="1015" ht="18.75" customHeight="1" spans="1:5">
      <c r="A1015" s="61">
        <v>215</v>
      </c>
      <c r="B1015" s="61" t="s">
        <v>823</v>
      </c>
      <c r="C1015" s="58">
        <v>2084</v>
      </c>
      <c r="D1015" s="159">
        <v>2887</v>
      </c>
      <c r="E1015" s="148">
        <f>D1015/C1015</f>
        <v>1.38531669865643</v>
      </c>
    </row>
    <row r="1016" ht="18.75" customHeight="1" spans="1:5">
      <c r="A1016" s="61">
        <v>21501</v>
      </c>
      <c r="B1016" s="61" t="s">
        <v>824</v>
      </c>
      <c r="C1016" s="58"/>
      <c r="D1016" s="159"/>
      <c r="E1016" s="148"/>
    </row>
    <row r="1017" ht="18.75" customHeight="1" spans="1:5">
      <c r="A1017" s="61">
        <v>2150101</v>
      </c>
      <c r="B1017" s="61" t="s">
        <v>56</v>
      </c>
      <c r="C1017" s="94"/>
      <c r="D1017" s="159"/>
      <c r="E1017" s="148"/>
    </row>
    <row r="1018" ht="18.75" customHeight="1" spans="1:5">
      <c r="A1018" s="61">
        <v>2150102</v>
      </c>
      <c r="B1018" s="61" t="s">
        <v>57</v>
      </c>
      <c r="C1018" s="94"/>
      <c r="D1018" s="159"/>
      <c r="E1018" s="148"/>
    </row>
    <row r="1019" ht="18.75" customHeight="1" spans="1:5">
      <c r="A1019" s="61">
        <v>2150103</v>
      </c>
      <c r="B1019" s="61" t="s">
        <v>58</v>
      </c>
      <c r="C1019" s="94"/>
      <c r="D1019" s="159"/>
      <c r="E1019" s="148"/>
    </row>
    <row r="1020" ht="18.75" customHeight="1" spans="1:5">
      <c r="A1020" s="61">
        <v>2150104</v>
      </c>
      <c r="B1020" s="61" t="s">
        <v>825</v>
      </c>
      <c r="C1020" s="94"/>
      <c r="D1020" s="159"/>
      <c r="E1020" s="148"/>
    </row>
    <row r="1021" ht="18.75" customHeight="1" spans="1:5">
      <c r="A1021" s="61">
        <v>2150105</v>
      </c>
      <c r="B1021" s="61" t="s">
        <v>826</v>
      </c>
      <c r="C1021" s="94"/>
      <c r="D1021" s="159"/>
      <c r="E1021" s="148"/>
    </row>
    <row r="1022" ht="18.75" customHeight="1" spans="1:5">
      <c r="A1022" s="61">
        <v>2150106</v>
      </c>
      <c r="B1022" s="61" t="s">
        <v>827</v>
      </c>
      <c r="C1022" s="94"/>
      <c r="D1022" s="159"/>
      <c r="E1022" s="148"/>
    </row>
    <row r="1023" ht="18.75" customHeight="1" spans="1:5">
      <c r="A1023" s="61">
        <v>2150107</v>
      </c>
      <c r="B1023" s="61" t="s">
        <v>828</v>
      </c>
      <c r="C1023" s="94"/>
      <c r="D1023" s="159"/>
      <c r="E1023" s="148"/>
    </row>
    <row r="1024" ht="18.75" customHeight="1" spans="1:5">
      <c r="A1024" s="61">
        <v>2150108</v>
      </c>
      <c r="B1024" s="61" t="s">
        <v>829</v>
      </c>
      <c r="C1024" s="94"/>
      <c r="D1024" s="159"/>
      <c r="E1024" s="148"/>
    </row>
    <row r="1025" ht="18.75" customHeight="1" spans="1:5">
      <c r="A1025" s="61">
        <v>2150199</v>
      </c>
      <c r="B1025" s="61" t="s">
        <v>830</v>
      </c>
      <c r="C1025" s="94"/>
      <c r="D1025" s="159"/>
      <c r="E1025" s="148"/>
    </row>
    <row r="1026" s="133" customFormat="1" ht="18.75" customHeight="1" spans="1:5">
      <c r="A1026" s="57">
        <v>21502</v>
      </c>
      <c r="B1026" s="57" t="s">
        <v>831</v>
      </c>
      <c r="C1026" s="58"/>
      <c r="D1026" s="159"/>
      <c r="E1026" s="148"/>
    </row>
    <row r="1027" s="133" customFormat="1" ht="18.75" customHeight="1" spans="1:5">
      <c r="A1027" s="57">
        <v>2150201</v>
      </c>
      <c r="B1027" s="57" t="s">
        <v>56</v>
      </c>
      <c r="C1027" s="94"/>
      <c r="D1027" s="159"/>
      <c r="E1027" s="148"/>
    </row>
    <row r="1028" s="133" customFormat="1" ht="18.75" customHeight="1" spans="1:5">
      <c r="A1028" s="57">
        <v>2150202</v>
      </c>
      <c r="B1028" s="57" t="s">
        <v>57</v>
      </c>
      <c r="C1028" s="94"/>
      <c r="D1028" s="159"/>
      <c r="E1028" s="148"/>
    </row>
    <row r="1029" s="133" customFormat="1" ht="18.75" customHeight="1" spans="1:5">
      <c r="A1029" s="57">
        <v>2150203</v>
      </c>
      <c r="B1029" s="57" t="s">
        <v>58</v>
      </c>
      <c r="C1029" s="94"/>
      <c r="D1029" s="159"/>
      <c r="E1029" s="148"/>
    </row>
    <row r="1030" s="133" customFormat="1" ht="18.75" customHeight="1" spans="1:5">
      <c r="A1030" s="57">
        <v>2150204</v>
      </c>
      <c r="B1030" s="57" t="s">
        <v>832</v>
      </c>
      <c r="C1030" s="94"/>
      <c r="D1030" s="159"/>
      <c r="E1030" s="148"/>
    </row>
    <row r="1031" s="133" customFormat="1" ht="18.75" customHeight="1" spans="1:5">
      <c r="A1031" s="57">
        <v>2150205</v>
      </c>
      <c r="B1031" s="57" t="s">
        <v>833</v>
      </c>
      <c r="C1031" s="94"/>
      <c r="D1031" s="159"/>
      <c r="E1031" s="148"/>
    </row>
    <row r="1032" s="133" customFormat="1" ht="18.75" customHeight="1" spans="1:5">
      <c r="A1032" s="57">
        <v>2150206</v>
      </c>
      <c r="B1032" s="57" t="s">
        <v>834</v>
      </c>
      <c r="C1032" s="94"/>
      <c r="D1032" s="159"/>
      <c r="E1032" s="148"/>
    </row>
    <row r="1033" s="133" customFormat="1" ht="18.75" customHeight="1" spans="1:5">
      <c r="A1033" s="57">
        <v>2150207</v>
      </c>
      <c r="B1033" s="57" t="s">
        <v>835</v>
      </c>
      <c r="C1033" s="94"/>
      <c r="D1033" s="159"/>
      <c r="E1033" s="148"/>
    </row>
    <row r="1034" s="133" customFormat="1" ht="18.75" customHeight="1" spans="1:5">
      <c r="A1034" s="57">
        <v>2150208</v>
      </c>
      <c r="B1034" s="57" t="s">
        <v>836</v>
      </c>
      <c r="C1034" s="94"/>
      <c r="D1034" s="159"/>
      <c r="E1034" s="148"/>
    </row>
    <row r="1035" s="133" customFormat="1" ht="18.75" customHeight="1" spans="1:5">
      <c r="A1035" s="57">
        <v>2150209</v>
      </c>
      <c r="B1035" s="57" t="s">
        <v>837</v>
      </c>
      <c r="C1035" s="94"/>
      <c r="D1035" s="159"/>
      <c r="E1035" s="148"/>
    </row>
    <row r="1036" s="133" customFormat="1" ht="18.75" customHeight="1" spans="1:5">
      <c r="A1036" s="57">
        <v>2150210</v>
      </c>
      <c r="B1036" s="57" t="s">
        <v>838</v>
      </c>
      <c r="C1036" s="94"/>
      <c r="D1036" s="159"/>
      <c r="E1036" s="148"/>
    </row>
    <row r="1037" s="133" customFormat="1" ht="18.75" customHeight="1" spans="1:5">
      <c r="A1037" s="57">
        <v>2150212</v>
      </c>
      <c r="B1037" s="57" t="s">
        <v>839</v>
      </c>
      <c r="C1037" s="94"/>
      <c r="D1037" s="159"/>
      <c r="E1037" s="148"/>
    </row>
    <row r="1038" s="133" customFormat="1" ht="18.75" customHeight="1" spans="1:5">
      <c r="A1038" s="57">
        <v>2150213</v>
      </c>
      <c r="B1038" s="57" t="s">
        <v>840</v>
      </c>
      <c r="C1038" s="94"/>
      <c r="D1038" s="159"/>
      <c r="E1038" s="148"/>
    </row>
    <row r="1039" s="133" customFormat="1" ht="18.75" customHeight="1" spans="1:5">
      <c r="A1039" s="57">
        <v>2150214</v>
      </c>
      <c r="B1039" s="57" t="s">
        <v>841</v>
      </c>
      <c r="C1039" s="94"/>
      <c r="D1039" s="159"/>
      <c r="E1039" s="148"/>
    </row>
    <row r="1040" s="133" customFormat="1" ht="18.75" customHeight="1" spans="1:5">
      <c r="A1040" s="57">
        <v>2150215</v>
      </c>
      <c r="B1040" s="57" t="s">
        <v>842</v>
      </c>
      <c r="C1040" s="94"/>
      <c r="D1040" s="159"/>
      <c r="E1040" s="148"/>
    </row>
    <row r="1041" s="133" customFormat="1" ht="18.75" customHeight="1" spans="1:5">
      <c r="A1041" s="57">
        <v>2150299</v>
      </c>
      <c r="B1041" s="57" t="s">
        <v>843</v>
      </c>
      <c r="C1041" s="94"/>
      <c r="D1041" s="159"/>
      <c r="E1041" s="148"/>
    </row>
    <row r="1042" ht="18.75" customHeight="1" spans="1:5">
      <c r="A1042" s="61">
        <v>21503</v>
      </c>
      <c r="B1042" s="61" t="s">
        <v>844</v>
      </c>
      <c r="C1042" s="58"/>
      <c r="D1042" s="159"/>
      <c r="E1042" s="148"/>
    </row>
    <row r="1043" ht="18.75" customHeight="1" spans="1:5">
      <c r="A1043" s="61">
        <v>2150301</v>
      </c>
      <c r="B1043" s="61" t="s">
        <v>56</v>
      </c>
      <c r="C1043" s="94"/>
      <c r="D1043" s="159"/>
      <c r="E1043" s="148"/>
    </row>
    <row r="1044" ht="18.75" customHeight="1" spans="1:5">
      <c r="A1044" s="61">
        <v>2150302</v>
      </c>
      <c r="B1044" s="61" t="s">
        <v>57</v>
      </c>
      <c r="C1044" s="94"/>
      <c r="D1044" s="159"/>
      <c r="E1044" s="148"/>
    </row>
    <row r="1045" ht="18.75" customHeight="1" spans="1:5">
      <c r="A1045" s="61">
        <v>2150303</v>
      </c>
      <c r="B1045" s="61" t="s">
        <v>58</v>
      </c>
      <c r="C1045" s="94"/>
      <c r="D1045" s="159"/>
      <c r="E1045" s="148"/>
    </row>
    <row r="1046" ht="18.75" customHeight="1" spans="1:5">
      <c r="A1046" s="61">
        <v>2150399</v>
      </c>
      <c r="B1046" s="61" t="s">
        <v>845</v>
      </c>
      <c r="C1046" s="94"/>
      <c r="D1046" s="159"/>
      <c r="E1046" s="148"/>
    </row>
    <row r="1047" ht="18.75" customHeight="1" spans="1:5">
      <c r="A1047" s="61">
        <v>21505</v>
      </c>
      <c r="B1047" s="61" t="s">
        <v>846</v>
      </c>
      <c r="C1047" s="58">
        <v>1297</v>
      </c>
      <c r="D1047" s="159">
        <v>1563</v>
      </c>
      <c r="E1047" s="148">
        <f>D1047/C1047</f>
        <v>1.20508866615266</v>
      </c>
    </row>
    <row r="1048" ht="18.75" customHeight="1" spans="1:5">
      <c r="A1048" s="61">
        <v>2150501</v>
      </c>
      <c r="B1048" s="61" t="s">
        <v>56</v>
      </c>
      <c r="C1048" s="94"/>
      <c r="D1048" s="159"/>
      <c r="E1048" s="148"/>
    </row>
    <row r="1049" ht="18.75" customHeight="1" spans="1:5">
      <c r="A1049" s="61">
        <v>2150502</v>
      </c>
      <c r="B1049" s="61" t="s">
        <v>57</v>
      </c>
      <c r="C1049" s="94"/>
      <c r="D1049" s="159"/>
      <c r="E1049" s="148"/>
    </row>
    <row r="1050" ht="18.75" customHeight="1" spans="1:5">
      <c r="A1050" s="61">
        <v>2150503</v>
      </c>
      <c r="B1050" s="61" t="s">
        <v>58</v>
      </c>
      <c r="C1050" s="94"/>
      <c r="D1050" s="159"/>
      <c r="E1050" s="148"/>
    </row>
    <row r="1051" ht="18.75" customHeight="1" spans="1:5">
      <c r="A1051" s="61">
        <v>2150505</v>
      </c>
      <c r="B1051" s="61" t="s">
        <v>847</v>
      </c>
      <c r="C1051" s="94"/>
      <c r="D1051" s="159"/>
      <c r="E1051" s="148"/>
    </row>
    <row r="1052" ht="18.75" customHeight="1" spans="1:5">
      <c r="A1052" s="61">
        <v>2150507</v>
      </c>
      <c r="B1052" s="61" t="s">
        <v>848</v>
      </c>
      <c r="C1052" s="94"/>
      <c r="D1052" s="159"/>
      <c r="E1052" s="148"/>
    </row>
    <row r="1053" ht="18.75" customHeight="1" spans="1:5">
      <c r="A1053" s="61">
        <v>2150508</v>
      </c>
      <c r="B1053" s="61" t="s">
        <v>849</v>
      </c>
      <c r="C1053" s="94"/>
      <c r="D1053" s="159"/>
      <c r="E1053" s="148"/>
    </row>
    <row r="1054" ht="18.75" customHeight="1" spans="1:5">
      <c r="A1054" s="61">
        <v>2150516</v>
      </c>
      <c r="B1054" s="61" t="s">
        <v>850</v>
      </c>
      <c r="C1054" s="94"/>
      <c r="D1054" s="159"/>
      <c r="E1054" s="148"/>
    </row>
    <row r="1055" ht="18.75" customHeight="1" spans="1:5">
      <c r="A1055" s="61">
        <v>2150517</v>
      </c>
      <c r="B1055" s="61" t="s">
        <v>851</v>
      </c>
      <c r="C1055" s="94"/>
      <c r="D1055" s="159"/>
      <c r="E1055" s="148"/>
    </row>
    <row r="1056" ht="18.75" customHeight="1" spans="1:5">
      <c r="A1056" s="61">
        <v>2150550</v>
      </c>
      <c r="B1056" s="61" t="s">
        <v>65</v>
      </c>
      <c r="C1056" s="94"/>
      <c r="D1056" s="159"/>
      <c r="E1056" s="148"/>
    </row>
    <row r="1057" ht="18.75" customHeight="1" spans="1:5">
      <c r="A1057" s="61">
        <v>2150599</v>
      </c>
      <c r="B1057" s="61" t="s">
        <v>852</v>
      </c>
      <c r="C1057" s="94">
        <v>1297</v>
      </c>
      <c r="D1057" s="159">
        <v>1563</v>
      </c>
      <c r="E1057" s="148">
        <f>D1057/C1057</f>
        <v>1.20508866615266</v>
      </c>
    </row>
    <row r="1058" ht="18.75" customHeight="1" spans="1:5">
      <c r="A1058" s="61">
        <v>21507</v>
      </c>
      <c r="B1058" s="61" t="s">
        <v>853</v>
      </c>
      <c r="C1058" s="58"/>
      <c r="D1058" s="159"/>
      <c r="E1058" s="148"/>
    </row>
    <row r="1059" ht="18.75" customHeight="1" spans="1:5">
      <c r="A1059" s="61">
        <v>2150701</v>
      </c>
      <c r="B1059" s="61" t="s">
        <v>56</v>
      </c>
      <c r="C1059" s="94"/>
      <c r="D1059" s="159"/>
      <c r="E1059" s="148"/>
    </row>
    <row r="1060" ht="18.75" customHeight="1" spans="1:5">
      <c r="A1060" s="61">
        <v>2150702</v>
      </c>
      <c r="B1060" s="61" t="s">
        <v>57</v>
      </c>
      <c r="C1060" s="94"/>
      <c r="D1060" s="159"/>
      <c r="E1060" s="148"/>
    </row>
    <row r="1061" ht="18.75" customHeight="1" spans="1:5">
      <c r="A1061" s="61">
        <v>2150703</v>
      </c>
      <c r="B1061" s="61" t="s">
        <v>58</v>
      </c>
      <c r="C1061" s="94"/>
      <c r="D1061" s="159"/>
      <c r="E1061" s="148"/>
    </row>
    <row r="1062" ht="18.75" customHeight="1" spans="1:5">
      <c r="A1062" s="61">
        <v>2150704</v>
      </c>
      <c r="B1062" s="61" t="s">
        <v>854</v>
      </c>
      <c r="C1062" s="94"/>
      <c r="D1062" s="159"/>
      <c r="E1062" s="148"/>
    </row>
    <row r="1063" ht="18.75" customHeight="1" spans="1:5">
      <c r="A1063" s="61">
        <v>2150705</v>
      </c>
      <c r="B1063" s="61" t="s">
        <v>855</v>
      </c>
      <c r="C1063" s="94"/>
      <c r="D1063" s="159"/>
      <c r="E1063" s="148"/>
    </row>
    <row r="1064" ht="18.75" customHeight="1" spans="1:5">
      <c r="A1064" s="61">
        <v>2150799</v>
      </c>
      <c r="B1064" s="61" t="s">
        <v>856</v>
      </c>
      <c r="C1064" s="94"/>
      <c r="D1064" s="159"/>
      <c r="E1064" s="148"/>
    </row>
    <row r="1065" ht="18.75" customHeight="1" spans="1:5">
      <c r="A1065" s="61">
        <v>21508</v>
      </c>
      <c r="B1065" s="61" t="s">
        <v>857</v>
      </c>
      <c r="C1065" s="58">
        <v>787</v>
      </c>
      <c r="D1065" s="159">
        <v>1324</v>
      </c>
      <c r="E1065" s="148">
        <f>D1065/C1065</f>
        <v>1.68233799237611</v>
      </c>
    </row>
    <row r="1066" ht="18.75" customHeight="1" spans="1:5">
      <c r="A1066" s="61">
        <v>2150801</v>
      </c>
      <c r="B1066" s="61" t="s">
        <v>56</v>
      </c>
      <c r="C1066" s="94">
        <v>147</v>
      </c>
      <c r="D1066" s="159">
        <v>240</v>
      </c>
      <c r="E1066" s="148">
        <f>D1066/C1066</f>
        <v>1.63265306122449</v>
      </c>
    </row>
    <row r="1067" ht="18.75" customHeight="1" spans="1:5">
      <c r="A1067" s="61">
        <v>2150802</v>
      </c>
      <c r="B1067" s="61" t="s">
        <v>57</v>
      </c>
      <c r="C1067" s="94"/>
      <c r="D1067" s="159"/>
      <c r="E1067" s="148"/>
    </row>
    <row r="1068" ht="18.75" customHeight="1" spans="1:5">
      <c r="A1068" s="61">
        <v>2150803</v>
      </c>
      <c r="B1068" s="61" t="s">
        <v>58</v>
      </c>
      <c r="C1068" s="94"/>
      <c r="D1068" s="159"/>
      <c r="E1068" s="148"/>
    </row>
    <row r="1069" ht="18.75" customHeight="1" spans="1:5">
      <c r="A1069" s="61">
        <v>2150804</v>
      </c>
      <c r="B1069" s="61" t="s">
        <v>858</v>
      </c>
      <c r="C1069" s="94"/>
      <c r="D1069" s="159"/>
      <c r="E1069" s="148"/>
    </row>
    <row r="1070" ht="18.75" customHeight="1" spans="1:5">
      <c r="A1070" s="61">
        <v>2150805</v>
      </c>
      <c r="B1070" s="61" t="s">
        <v>859</v>
      </c>
      <c r="C1070" s="94">
        <v>640</v>
      </c>
      <c r="D1070" s="159">
        <v>1084</v>
      </c>
      <c r="E1070" s="148">
        <f>D1070/C1070</f>
        <v>1.69375</v>
      </c>
    </row>
    <row r="1071" ht="18.75" customHeight="1" spans="1:5">
      <c r="A1071" s="61">
        <v>2150806</v>
      </c>
      <c r="B1071" s="61" t="s">
        <v>860</v>
      </c>
      <c r="C1071" s="94"/>
      <c r="D1071" s="159"/>
      <c r="E1071" s="148"/>
    </row>
    <row r="1072" ht="18.75" customHeight="1" spans="1:5">
      <c r="A1072" s="61">
        <v>2150899</v>
      </c>
      <c r="B1072" s="61" t="s">
        <v>861</v>
      </c>
      <c r="C1072" s="94"/>
      <c r="D1072" s="159"/>
      <c r="E1072" s="148"/>
    </row>
    <row r="1073" ht="18.75" customHeight="1" spans="1:5">
      <c r="A1073" s="61">
        <v>21599</v>
      </c>
      <c r="B1073" s="61" t="s">
        <v>862</v>
      </c>
      <c r="C1073" s="58"/>
      <c r="D1073" s="159"/>
      <c r="E1073" s="148"/>
    </row>
    <row r="1074" ht="18.75" customHeight="1" spans="1:5">
      <c r="A1074" s="61">
        <v>2159901</v>
      </c>
      <c r="B1074" s="61" t="s">
        <v>863</v>
      </c>
      <c r="C1074" s="94"/>
      <c r="D1074" s="159"/>
      <c r="E1074" s="148"/>
    </row>
    <row r="1075" ht="18.75" customHeight="1" spans="1:5">
      <c r="A1075" s="61">
        <v>2159904</v>
      </c>
      <c r="B1075" s="61" t="s">
        <v>864</v>
      </c>
      <c r="C1075" s="94"/>
      <c r="D1075" s="159"/>
      <c r="E1075" s="148"/>
    </row>
    <row r="1076" ht="18.75" customHeight="1" spans="1:5">
      <c r="A1076" s="61">
        <v>2159905</v>
      </c>
      <c r="B1076" s="61" t="s">
        <v>865</v>
      </c>
      <c r="C1076" s="94"/>
      <c r="D1076" s="159"/>
      <c r="E1076" s="148"/>
    </row>
    <row r="1077" ht="18.75" customHeight="1" spans="1:5">
      <c r="A1077" s="61">
        <v>2159906</v>
      </c>
      <c r="B1077" s="61" t="s">
        <v>866</v>
      </c>
      <c r="C1077" s="94"/>
      <c r="D1077" s="159"/>
      <c r="E1077" s="148"/>
    </row>
    <row r="1078" ht="18.75" customHeight="1" spans="1:5">
      <c r="A1078" s="61">
        <v>2159999</v>
      </c>
      <c r="B1078" s="61" t="s">
        <v>867</v>
      </c>
      <c r="C1078" s="94"/>
      <c r="D1078" s="159"/>
      <c r="E1078" s="148"/>
    </row>
    <row r="1079" ht="18.75" customHeight="1" spans="1:5">
      <c r="A1079" s="61">
        <v>216</v>
      </c>
      <c r="B1079" s="61" t="s">
        <v>868</v>
      </c>
      <c r="C1079" s="58">
        <v>1245</v>
      </c>
      <c r="D1079" s="159">
        <v>1290</v>
      </c>
      <c r="E1079" s="148">
        <f>D1079/C1079</f>
        <v>1.03614457831325</v>
      </c>
    </row>
    <row r="1080" ht="18.75" customHeight="1" spans="1:5">
      <c r="A1080" s="61">
        <v>21602</v>
      </c>
      <c r="B1080" s="61" t="s">
        <v>869</v>
      </c>
      <c r="C1080" s="58">
        <v>118</v>
      </c>
      <c r="D1080" s="159">
        <v>874</v>
      </c>
      <c r="E1080" s="148">
        <f>D1080/C1080</f>
        <v>7.40677966101695</v>
      </c>
    </row>
    <row r="1081" ht="18.75" customHeight="1" spans="1:5">
      <c r="A1081" s="61">
        <v>2160201</v>
      </c>
      <c r="B1081" s="61" t="s">
        <v>56</v>
      </c>
      <c r="C1081" s="94"/>
      <c r="D1081" s="159"/>
      <c r="E1081" s="148"/>
    </row>
    <row r="1082" ht="18.75" customHeight="1" spans="1:5">
      <c r="A1082" s="61">
        <v>2160202</v>
      </c>
      <c r="B1082" s="61" t="s">
        <v>57</v>
      </c>
      <c r="C1082" s="94"/>
      <c r="D1082" s="159"/>
      <c r="E1082" s="148"/>
    </row>
    <row r="1083" ht="18.75" customHeight="1" spans="1:5">
      <c r="A1083" s="61">
        <v>2160203</v>
      </c>
      <c r="B1083" s="61" t="s">
        <v>58</v>
      </c>
      <c r="C1083" s="94"/>
      <c r="D1083" s="159"/>
      <c r="E1083" s="148"/>
    </row>
    <row r="1084" ht="18.75" customHeight="1" spans="1:5">
      <c r="A1084" s="61">
        <v>2160216</v>
      </c>
      <c r="B1084" s="61" t="s">
        <v>870</v>
      </c>
      <c r="C1084" s="94"/>
      <c r="D1084" s="159"/>
      <c r="E1084" s="148"/>
    </row>
    <row r="1085" ht="18.75" customHeight="1" spans="1:5">
      <c r="A1085" s="61">
        <v>2160217</v>
      </c>
      <c r="B1085" s="61" t="s">
        <v>871</v>
      </c>
      <c r="C1085" s="94"/>
      <c r="D1085" s="159"/>
      <c r="E1085" s="148"/>
    </row>
    <row r="1086" ht="18.75" customHeight="1" spans="1:5">
      <c r="A1086" s="61">
        <v>2160218</v>
      </c>
      <c r="B1086" s="61" t="s">
        <v>872</v>
      </c>
      <c r="C1086" s="94"/>
      <c r="D1086" s="159"/>
      <c r="E1086" s="148"/>
    </row>
    <row r="1087" ht="18.75" customHeight="1" spans="1:5">
      <c r="A1087" s="61">
        <v>2160219</v>
      </c>
      <c r="B1087" s="61" t="s">
        <v>873</v>
      </c>
      <c r="C1087" s="94"/>
      <c r="D1087" s="159"/>
      <c r="E1087" s="148"/>
    </row>
    <row r="1088" ht="18.75" customHeight="1" spans="1:5">
      <c r="A1088" s="61">
        <v>2160250</v>
      </c>
      <c r="B1088" s="61" t="s">
        <v>65</v>
      </c>
      <c r="C1088" s="94">
        <v>108</v>
      </c>
      <c r="D1088" s="159">
        <v>735</v>
      </c>
      <c r="E1088" s="148">
        <f>D1088/C1088</f>
        <v>6.80555555555556</v>
      </c>
    </row>
    <row r="1089" ht="18.75" customHeight="1" spans="1:5">
      <c r="A1089" s="61">
        <v>2160299</v>
      </c>
      <c r="B1089" s="61" t="s">
        <v>874</v>
      </c>
      <c r="C1089" s="94">
        <v>10</v>
      </c>
      <c r="D1089" s="159">
        <v>139</v>
      </c>
      <c r="E1089" s="148">
        <f>D1089/C1089</f>
        <v>13.9</v>
      </c>
    </row>
    <row r="1090" ht="18.75" customHeight="1" spans="1:5">
      <c r="A1090" s="61">
        <v>21606</v>
      </c>
      <c r="B1090" s="61" t="s">
        <v>875</v>
      </c>
      <c r="C1090" s="58"/>
      <c r="D1090" s="159"/>
      <c r="E1090" s="148"/>
    </row>
    <row r="1091" ht="18.75" customHeight="1" spans="1:5">
      <c r="A1091" s="61">
        <v>2160601</v>
      </c>
      <c r="B1091" s="61" t="s">
        <v>56</v>
      </c>
      <c r="C1091" s="94"/>
      <c r="D1091" s="159"/>
      <c r="E1091" s="148"/>
    </row>
    <row r="1092" ht="18.75" customHeight="1" spans="1:5">
      <c r="A1092" s="61">
        <v>2160602</v>
      </c>
      <c r="B1092" s="61" t="s">
        <v>57</v>
      </c>
      <c r="C1092" s="94"/>
      <c r="D1092" s="159"/>
      <c r="E1092" s="148"/>
    </row>
    <row r="1093" ht="18.75" customHeight="1" spans="1:5">
      <c r="A1093" s="61">
        <v>2160603</v>
      </c>
      <c r="B1093" s="61" t="s">
        <v>58</v>
      </c>
      <c r="C1093" s="94"/>
      <c r="D1093" s="159"/>
      <c r="E1093" s="148"/>
    </row>
    <row r="1094" ht="18.75" customHeight="1" spans="1:5">
      <c r="A1094" s="61">
        <v>2160607</v>
      </c>
      <c r="B1094" s="61" t="s">
        <v>876</v>
      </c>
      <c r="C1094" s="94"/>
      <c r="D1094" s="159"/>
      <c r="E1094" s="148"/>
    </row>
    <row r="1095" ht="18.75" customHeight="1" spans="1:5">
      <c r="A1095" s="61">
        <v>2160699</v>
      </c>
      <c r="B1095" s="61" t="s">
        <v>877</v>
      </c>
      <c r="C1095" s="94"/>
      <c r="D1095" s="159"/>
      <c r="E1095" s="148"/>
    </row>
    <row r="1096" ht="18.75" customHeight="1" spans="1:5">
      <c r="A1096" s="61">
        <v>21699</v>
      </c>
      <c r="B1096" s="61" t="s">
        <v>878</v>
      </c>
      <c r="C1096" s="58">
        <v>1127</v>
      </c>
      <c r="D1096" s="159">
        <v>416</v>
      </c>
      <c r="E1096" s="148">
        <f>D1096/C1096</f>
        <v>0.369121561668146</v>
      </c>
    </row>
    <row r="1097" ht="18.75" customHeight="1" spans="1:5">
      <c r="A1097" s="61">
        <v>2169901</v>
      </c>
      <c r="B1097" s="61" t="s">
        <v>879</v>
      </c>
      <c r="C1097" s="94"/>
      <c r="D1097" s="159"/>
      <c r="E1097" s="148"/>
    </row>
    <row r="1098" ht="18.75" customHeight="1" spans="1:5">
      <c r="A1098" s="61">
        <v>2169999</v>
      </c>
      <c r="B1098" s="61" t="s">
        <v>880</v>
      </c>
      <c r="C1098" s="94">
        <v>1127</v>
      </c>
      <c r="D1098" s="159">
        <v>416</v>
      </c>
      <c r="E1098" s="148">
        <f>D1098/C1098</f>
        <v>0.369121561668146</v>
      </c>
    </row>
    <row r="1099" ht="18.75" customHeight="1" spans="1:5">
      <c r="A1099" s="61">
        <v>217</v>
      </c>
      <c r="B1099" s="61" t="s">
        <v>881</v>
      </c>
      <c r="C1099" s="58"/>
      <c r="D1099" s="159"/>
      <c r="E1099" s="148"/>
    </row>
    <row r="1100" ht="18.75" customHeight="1" spans="1:5">
      <c r="A1100" s="61">
        <v>21701</v>
      </c>
      <c r="B1100" s="61" t="s">
        <v>882</v>
      </c>
      <c r="C1100" s="58"/>
      <c r="D1100" s="159"/>
      <c r="E1100" s="148"/>
    </row>
    <row r="1101" ht="18.75" customHeight="1" spans="1:5">
      <c r="A1101" s="61">
        <v>2170101</v>
      </c>
      <c r="B1101" s="61" t="s">
        <v>56</v>
      </c>
      <c r="C1101" s="94"/>
      <c r="D1101" s="159"/>
      <c r="E1101" s="148"/>
    </row>
    <row r="1102" ht="18.75" customHeight="1" spans="1:5">
      <c r="A1102" s="61">
        <v>2170102</v>
      </c>
      <c r="B1102" s="61" t="s">
        <v>57</v>
      </c>
      <c r="C1102" s="94"/>
      <c r="D1102" s="159"/>
      <c r="E1102" s="148"/>
    </row>
    <row r="1103" ht="18.75" customHeight="1" spans="1:5">
      <c r="A1103" s="61">
        <v>2170103</v>
      </c>
      <c r="B1103" s="61" t="s">
        <v>58</v>
      </c>
      <c r="C1103" s="94"/>
      <c r="D1103" s="159"/>
      <c r="E1103" s="148"/>
    </row>
    <row r="1104" ht="18.75" customHeight="1" spans="1:5">
      <c r="A1104" s="61">
        <v>2170104</v>
      </c>
      <c r="B1104" s="61" t="s">
        <v>883</v>
      </c>
      <c r="C1104" s="94"/>
      <c r="D1104" s="159"/>
      <c r="E1104" s="148"/>
    </row>
    <row r="1105" ht="18.75" customHeight="1" spans="1:5">
      <c r="A1105" s="61">
        <v>2170150</v>
      </c>
      <c r="B1105" s="61" t="s">
        <v>65</v>
      </c>
      <c r="C1105" s="94"/>
      <c r="D1105" s="159"/>
      <c r="E1105" s="148"/>
    </row>
    <row r="1106" ht="18.75" customHeight="1" spans="1:5">
      <c r="A1106" s="61">
        <v>2170199</v>
      </c>
      <c r="B1106" s="61" t="s">
        <v>884</v>
      </c>
      <c r="C1106" s="94"/>
      <c r="D1106" s="159"/>
      <c r="E1106" s="148"/>
    </row>
    <row r="1107" ht="18.75" customHeight="1" spans="1:5">
      <c r="A1107" s="61">
        <v>21702</v>
      </c>
      <c r="B1107" s="61" t="s">
        <v>885</v>
      </c>
      <c r="C1107" s="58"/>
      <c r="D1107" s="159"/>
      <c r="E1107" s="148"/>
    </row>
    <row r="1108" ht="18.75" customHeight="1" spans="1:5">
      <c r="A1108" s="61">
        <v>2170201</v>
      </c>
      <c r="B1108" s="61" t="s">
        <v>886</v>
      </c>
      <c r="C1108" s="94"/>
      <c r="D1108" s="159"/>
      <c r="E1108" s="148"/>
    </row>
    <row r="1109" ht="18.75" customHeight="1" spans="1:5">
      <c r="A1109" s="61">
        <v>2170202</v>
      </c>
      <c r="B1109" s="61" t="s">
        <v>887</v>
      </c>
      <c r="C1109" s="94"/>
      <c r="D1109" s="159"/>
      <c r="E1109" s="148"/>
    </row>
    <row r="1110" ht="18.75" customHeight="1" spans="1:5">
      <c r="A1110" s="61">
        <v>2170203</v>
      </c>
      <c r="B1110" s="61" t="s">
        <v>888</v>
      </c>
      <c r="C1110" s="94"/>
      <c r="D1110" s="159"/>
      <c r="E1110" s="148"/>
    </row>
    <row r="1111" ht="18.75" customHeight="1" spans="1:5">
      <c r="A1111" s="61">
        <v>2170204</v>
      </c>
      <c r="B1111" s="61" t="s">
        <v>889</v>
      </c>
      <c r="C1111" s="94"/>
      <c r="D1111" s="159"/>
      <c r="E1111" s="148"/>
    </row>
    <row r="1112" ht="18.75" customHeight="1" spans="1:5">
      <c r="A1112" s="61">
        <v>2170205</v>
      </c>
      <c r="B1112" s="61" t="s">
        <v>890</v>
      </c>
      <c r="C1112" s="94"/>
      <c r="D1112" s="159"/>
      <c r="E1112" s="148"/>
    </row>
    <row r="1113" ht="18.75" customHeight="1" spans="1:5">
      <c r="A1113" s="61">
        <v>2170206</v>
      </c>
      <c r="B1113" s="61" t="s">
        <v>891</v>
      </c>
      <c r="C1113" s="94"/>
      <c r="D1113" s="159"/>
      <c r="E1113" s="148"/>
    </row>
    <row r="1114" ht="18.75" customHeight="1" spans="1:5">
      <c r="A1114" s="61">
        <v>2170207</v>
      </c>
      <c r="B1114" s="61" t="s">
        <v>892</v>
      </c>
      <c r="C1114" s="94"/>
      <c r="D1114" s="159"/>
      <c r="E1114" s="148"/>
    </row>
    <row r="1115" ht="18.75" customHeight="1" spans="1:5">
      <c r="A1115" s="61">
        <v>2170208</v>
      </c>
      <c r="B1115" s="61" t="s">
        <v>893</v>
      </c>
      <c r="C1115" s="94"/>
      <c r="D1115" s="159"/>
      <c r="E1115" s="148"/>
    </row>
    <row r="1116" ht="18.75" customHeight="1" spans="1:5">
      <c r="A1116" s="61">
        <v>2170299</v>
      </c>
      <c r="B1116" s="61" t="s">
        <v>894</v>
      </c>
      <c r="C1116" s="94"/>
      <c r="D1116" s="159"/>
      <c r="E1116" s="148"/>
    </row>
    <row r="1117" ht="18.75" customHeight="1" spans="1:5">
      <c r="A1117" s="61">
        <v>21703</v>
      </c>
      <c r="B1117" s="61" t="s">
        <v>895</v>
      </c>
      <c r="C1117" s="58"/>
      <c r="D1117" s="159"/>
      <c r="E1117" s="148"/>
    </row>
    <row r="1118" ht="18.75" customHeight="1" spans="1:5">
      <c r="A1118" s="61">
        <v>2170301</v>
      </c>
      <c r="B1118" s="61" t="s">
        <v>896</v>
      </c>
      <c r="C1118" s="94"/>
      <c r="D1118" s="159"/>
      <c r="E1118" s="148"/>
    </row>
    <row r="1119" ht="18.75" customHeight="1" spans="1:5">
      <c r="A1119" s="61">
        <v>2170302</v>
      </c>
      <c r="B1119" s="61" t="s">
        <v>897</v>
      </c>
      <c r="C1119" s="94"/>
      <c r="D1119" s="159"/>
      <c r="E1119" s="148"/>
    </row>
    <row r="1120" ht="18.75" customHeight="1" spans="1:5">
      <c r="A1120" s="61">
        <v>2170303</v>
      </c>
      <c r="B1120" s="61" t="s">
        <v>898</v>
      </c>
      <c r="C1120" s="94"/>
      <c r="D1120" s="159"/>
      <c r="E1120" s="148"/>
    </row>
    <row r="1121" ht="18.75" customHeight="1" spans="1:5">
      <c r="A1121" s="61">
        <v>2170304</v>
      </c>
      <c r="B1121" s="61" t="s">
        <v>899</v>
      </c>
      <c r="C1121" s="94"/>
      <c r="D1121" s="159"/>
      <c r="E1121" s="148"/>
    </row>
    <row r="1122" ht="18.75" customHeight="1" spans="1:5">
      <c r="A1122" s="61">
        <v>2170399</v>
      </c>
      <c r="B1122" s="61" t="s">
        <v>900</v>
      </c>
      <c r="C1122" s="94"/>
      <c r="D1122" s="159"/>
      <c r="E1122" s="148"/>
    </row>
    <row r="1123" ht="18.75" customHeight="1" spans="1:5">
      <c r="A1123" s="61">
        <v>21704</v>
      </c>
      <c r="B1123" s="61" t="s">
        <v>901</v>
      </c>
      <c r="C1123" s="58"/>
      <c r="D1123" s="159"/>
      <c r="E1123" s="148"/>
    </row>
    <row r="1124" ht="18.75" customHeight="1" spans="1:5">
      <c r="A1124" s="61">
        <v>2170401</v>
      </c>
      <c r="B1124" s="61" t="s">
        <v>902</v>
      </c>
      <c r="C1124" s="94"/>
      <c r="D1124" s="159"/>
      <c r="E1124" s="148"/>
    </row>
    <row r="1125" ht="18.75" customHeight="1" spans="1:5">
      <c r="A1125" s="61">
        <v>2170499</v>
      </c>
      <c r="B1125" s="61" t="s">
        <v>903</v>
      </c>
      <c r="C1125" s="94"/>
      <c r="D1125" s="159"/>
      <c r="E1125" s="148"/>
    </row>
    <row r="1126" ht="18.75" customHeight="1" spans="1:5">
      <c r="A1126" s="61">
        <v>21799</v>
      </c>
      <c r="B1126" s="61" t="s">
        <v>904</v>
      </c>
      <c r="C1126" s="58"/>
      <c r="D1126" s="159"/>
      <c r="E1126" s="148"/>
    </row>
    <row r="1127" ht="18.75" customHeight="1" spans="1:5">
      <c r="A1127" s="61">
        <v>2179902</v>
      </c>
      <c r="B1127" s="61" t="s">
        <v>905</v>
      </c>
      <c r="C1127" s="94"/>
      <c r="D1127" s="159"/>
      <c r="E1127" s="148"/>
    </row>
    <row r="1128" ht="18.75" customHeight="1" spans="1:5">
      <c r="A1128" s="61">
        <v>2179999</v>
      </c>
      <c r="B1128" s="61" t="s">
        <v>906</v>
      </c>
      <c r="C1128" s="94"/>
      <c r="D1128" s="159"/>
      <c r="E1128" s="148"/>
    </row>
    <row r="1129" ht="18.75" customHeight="1" spans="1:5">
      <c r="A1129" s="61">
        <v>219</v>
      </c>
      <c r="B1129" s="61" t="s">
        <v>907</v>
      </c>
      <c r="C1129" s="58"/>
      <c r="D1129" s="159"/>
      <c r="E1129" s="148"/>
    </row>
    <row r="1130" ht="18.75" customHeight="1" spans="1:5">
      <c r="A1130" s="61">
        <v>21901</v>
      </c>
      <c r="B1130" s="61" t="s">
        <v>908</v>
      </c>
      <c r="C1130" s="94"/>
      <c r="D1130" s="159"/>
      <c r="E1130" s="148"/>
    </row>
    <row r="1131" ht="18.75" customHeight="1" spans="1:5">
      <c r="A1131" s="61">
        <v>21902</v>
      </c>
      <c r="B1131" s="61" t="s">
        <v>909</v>
      </c>
      <c r="C1131" s="94"/>
      <c r="D1131" s="159"/>
      <c r="E1131" s="148"/>
    </row>
    <row r="1132" ht="18.75" customHeight="1" spans="1:5">
      <c r="A1132" s="61">
        <v>21903</v>
      </c>
      <c r="B1132" s="61" t="s">
        <v>910</v>
      </c>
      <c r="C1132" s="94"/>
      <c r="D1132" s="159"/>
      <c r="E1132" s="148"/>
    </row>
    <row r="1133" ht="18.75" customHeight="1" spans="1:5">
      <c r="A1133" s="61">
        <v>21904</v>
      </c>
      <c r="B1133" s="61" t="s">
        <v>911</v>
      </c>
      <c r="C1133" s="94"/>
      <c r="D1133" s="159"/>
      <c r="E1133" s="148"/>
    </row>
    <row r="1134" ht="18.75" customHeight="1" spans="1:5">
      <c r="A1134" s="61">
        <v>21905</v>
      </c>
      <c r="B1134" s="61" t="s">
        <v>912</v>
      </c>
      <c r="C1134" s="94"/>
      <c r="D1134" s="159"/>
      <c r="E1134" s="148"/>
    </row>
    <row r="1135" ht="18.75" customHeight="1" spans="1:5">
      <c r="A1135" s="61">
        <v>21906</v>
      </c>
      <c r="B1135" s="61" t="s">
        <v>688</v>
      </c>
      <c r="C1135" s="94"/>
      <c r="D1135" s="159"/>
      <c r="E1135" s="148"/>
    </row>
    <row r="1136" ht="18.75" customHeight="1" spans="1:5">
      <c r="A1136" s="61">
        <v>21907</v>
      </c>
      <c r="B1136" s="61" t="s">
        <v>913</v>
      </c>
      <c r="C1136" s="94"/>
      <c r="D1136" s="159"/>
      <c r="E1136" s="148"/>
    </row>
    <row r="1137" ht="18.75" customHeight="1" spans="1:5">
      <c r="A1137" s="61">
        <v>21908</v>
      </c>
      <c r="B1137" s="61" t="s">
        <v>914</v>
      </c>
      <c r="C1137" s="94"/>
      <c r="D1137" s="159"/>
      <c r="E1137" s="148"/>
    </row>
    <row r="1138" ht="18.75" customHeight="1" spans="1:5">
      <c r="A1138" s="61">
        <v>21999</v>
      </c>
      <c r="B1138" s="61" t="s">
        <v>915</v>
      </c>
      <c r="C1138" s="94"/>
      <c r="D1138" s="159"/>
      <c r="E1138" s="148"/>
    </row>
    <row r="1139" ht="18.75" customHeight="1" spans="1:5">
      <c r="A1139" s="61">
        <v>220</v>
      </c>
      <c r="B1139" s="61" t="s">
        <v>916</v>
      </c>
      <c r="C1139" s="58">
        <v>4315</v>
      </c>
      <c r="D1139" s="159">
        <v>3540</v>
      </c>
      <c r="E1139" s="148">
        <f>D1139/C1139</f>
        <v>0.820393974507532</v>
      </c>
    </row>
    <row r="1140" ht="18.75" customHeight="1" spans="1:5">
      <c r="A1140" s="61">
        <v>22001</v>
      </c>
      <c r="B1140" s="61" t="s">
        <v>917</v>
      </c>
      <c r="C1140" s="58">
        <v>4315</v>
      </c>
      <c r="D1140" s="159">
        <v>3540</v>
      </c>
      <c r="E1140" s="148">
        <f>D1140/C1140</f>
        <v>0.820393974507532</v>
      </c>
    </row>
    <row r="1141" ht="18.75" customHeight="1" spans="1:5">
      <c r="A1141" s="61">
        <v>2200101</v>
      </c>
      <c r="B1141" s="61" t="s">
        <v>56</v>
      </c>
      <c r="C1141" s="94">
        <v>2360</v>
      </c>
      <c r="D1141" s="159">
        <v>3270</v>
      </c>
      <c r="E1141" s="148">
        <f>D1141/C1141</f>
        <v>1.38559322033898</v>
      </c>
    </row>
    <row r="1142" ht="18.75" customHeight="1" spans="1:5">
      <c r="A1142" s="61">
        <v>2200102</v>
      </c>
      <c r="B1142" s="61" t="s">
        <v>57</v>
      </c>
      <c r="C1142" s="94"/>
      <c r="D1142" s="159"/>
      <c r="E1142" s="148"/>
    </row>
    <row r="1143" ht="18.75" customHeight="1" spans="1:5">
      <c r="A1143" s="61">
        <v>2200103</v>
      </c>
      <c r="B1143" s="61" t="s">
        <v>58</v>
      </c>
      <c r="C1143" s="94"/>
      <c r="D1143" s="159"/>
      <c r="E1143" s="148"/>
    </row>
    <row r="1144" ht="18.75" customHeight="1" spans="1:5">
      <c r="A1144" s="61">
        <v>2200104</v>
      </c>
      <c r="B1144" s="61" t="s">
        <v>918</v>
      </c>
      <c r="C1144" s="94"/>
      <c r="D1144" s="159"/>
      <c r="E1144" s="148"/>
    </row>
    <row r="1145" ht="18.75" customHeight="1" spans="1:5">
      <c r="A1145" s="61">
        <v>2200106</v>
      </c>
      <c r="B1145" s="61" t="s">
        <v>919</v>
      </c>
      <c r="C1145" s="94"/>
      <c r="D1145" s="159"/>
      <c r="E1145" s="148"/>
    </row>
    <row r="1146" ht="18.75" customHeight="1" spans="1:5">
      <c r="A1146" s="61">
        <v>2200107</v>
      </c>
      <c r="B1146" s="61" t="s">
        <v>920</v>
      </c>
      <c r="C1146" s="94"/>
      <c r="D1146" s="159"/>
      <c r="E1146" s="148"/>
    </row>
    <row r="1147" ht="18.75" customHeight="1" spans="1:5">
      <c r="A1147" s="61">
        <v>2200108</v>
      </c>
      <c r="B1147" s="61" t="s">
        <v>921</v>
      </c>
      <c r="C1147" s="94"/>
      <c r="D1147" s="159"/>
      <c r="E1147" s="148"/>
    </row>
    <row r="1148" ht="18.75" customHeight="1" spans="1:5">
      <c r="A1148" s="61">
        <v>2200109</v>
      </c>
      <c r="B1148" s="61" t="s">
        <v>922</v>
      </c>
      <c r="C1148" s="94"/>
      <c r="D1148" s="159"/>
      <c r="E1148" s="148"/>
    </row>
    <row r="1149" ht="18.75" customHeight="1" spans="1:5">
      <c r="A1149" s="61">
        <v>2200112</v>
      </c>
      <c r="B1149" s="61" t="s">
        <v>923</v>
      </c>
      <c r="C1149" s="94"/>
      <c r="D1149" s="159"/>
      <c r="E1149" s="148"/>
    </row>
    <row r="1150" ht="18.75" customHeight="1" spans="1:5">
      <c r="A1150" s="61">
        <v>2200113</v>
      </c>
      <c r="B1150" s="61" t="s">
        <v>924</v>
      </c>
      <c r="C1150" s="94"/>
      <c r="D1150" s="159"/>
      <c r="E1150" s="148"/>
    </row>
    <row r="1151" ht="18.75" customHeight="1" spans="1:5">
      <c r="A1151" s="61">
        <v>2200114</v>
      </c>
      <c r="B1151" s="61" t="s">
        <v>925</v>
      </c>
      <c r="C1151" s="94"/>
      <c r="D1151" s="159"/>
      <c r="E1151" s="148"/>
    </row>
    <row r="1152" ht="18.75" customHeight="1" spans="1:5">
      <c r="A1152" s="61">
        <v>2200115</v>
      </c>
      <c r="B1152" s="61" t="s">
        <v>926</v>
      </c>
      <c r="C1152" s="94"/>
      <c r="D1152" s="159"/>
      <c r="E1152" s="148"/>
    </row>
    <row r="1153" ht="18.75" customHeight="1" spans="1:5">
      <c r="A1153" s="61">
        <v>2200116</v>
      </c>
      <c r="B1153" s="61" t="s">
        <v>927</v>
      </c>
      <c r="C1153" s="94"/>
      <c r="D1153" s="159"/>
      <c r="E1153" s="148"/>
    </row>
    <row r="1154" ht="18.75" customHeight="1" spans="1:5">
      <c r="A1154" s="61">
        <v>2200119</v>
      </c>
      <c r="B1154" s="61" t="s">
        <v>928</v>
      </c>
      <c r="C1154" s="94"/>
      <c r="D1154" s="159"/>
      <c r="E1154" s="148"/>
    </row>
    <row r="1155" ht="18.75" customHeight="1" spans="1:5">
      <c r="A1155" s="61">
        <v>2200120</v>
      </c>
      <c r="B1155" s="61" t="s">
        <v>929</v>
      </c>
      <c r="C1155" s="94"/>
      <c r="D1155" s="159"/>
      <c r="E1155" s="148"/>
    </row>
    <row r="1156" ht="18.75" customHeight="1" spans="1:5">
      <c r="A1156" s="61">
        <v>2200121</v>
      </c>
      <c r="B1156" s="61" t="s">
        <v>930</v>
      </c>
      <c r="C1156" s="94"/>
      <c r="D1156" s="159"/>
      <c r="E1156" s="148"/>
    </row>
    <row r="1157" ht="18.75" customHeight="1" spans="1:5">
      <c r="A1157" s="61">
        <v>2200122</v>
      </c>
      <c r="B1157" s="61" t="s">
        <v>931</v>
      </c>
      <c r="C1157" s="94"/>
      <c r="D1157" s="159"/>
      <c r="E1157" s="148"/>
    </row>
    <row r="1158" ht="18.75" customHeight="1" spans="1:5">
      <c r="A1158" s="61">
        <v>2200123</v>
      </c>
      <c r="B1158" s="61" t="s">
        <v>932</v>
      </c>
      <c r="C1158" s="94"/>
      <c r="D1158" s="159"/>
      <c r="E1158" s="148"/>
    </row>
    <row r="1159" ht="18.75" customHeight="1" spans="1:5">
      <c r="A1159" s="61">
        <v>2200124</v>
      </c>
      <c r="B1159" s="61" t="s">
        <v>933</v>
      </c>
      <c r="C1159" s="94"/>
      <c r="D1159" s="159"/>
      <c r="E1159" s="148"/>
    </row>
    <row r="1160" ht="18.75" customHeight="1" spans="1:5">
      <c r="A1160" s="61">
        <v>2200125</v>
      </c>
      <c r="B1160" s="61" t="s">
        <v>934</v>
      </c>
      <c r="C1160" s="94"/>
      <c r="D1160" s="159"/>
      <c r="E1160" s="148"/>
    </row>
    <row r="1161" ht="18.75" customHeight="1" spans="1:5">
      <c r="A1161" s="61">
        <v>2200126</v>
      </c>
      <c r="B1161" s="61" t="s">
        <v>935</v>
      </c>
      <c r="C1161" s="94"/>
      <c r="D1161" s="159"/>
      <c r="E1161" s="148"/>
    </row>
    <row r="1162" ht="18.75" customHeight="1" spans="1:5">
      <c r="A1162" s="61">
        <v>2200127</v>
      </c>
      <c r="B1162" s="61" t="s">
        <v>936</v>
      </c>
      <c r="C1162" s="94"/>
      <c r="D1162" s="159"/>
      <c r="E1162" s="148"/>
    </row>
    <row r="1163" ht="18.75" customHeight="1" spans="1:5">
      <c r="A1163" s="61">
        <v>2200128</v>
      </c>
      <c r="B1163" s="61" t="s">
        <v>937</v>
      </c>
      <c r="C1163" s="94"/>
      <c r="D1163" s="159"/>
      <c r="E1163" s="148"/>
    </row>
    <row r="1164" ht="18.75" customHeight="1" spans="1:5">
      <c r="A1164" s="61">
        <v>2200129</v>
      </c>
      <c r="B1164" s="61" t="s">
        <v>938</v>
      </c>
      <c r="C1164" s="94"/>
      <c r="D1164" s="159"/>
      <c r="E1164" s="148"/>
    </row>
    <row r="1165" ht="18.75" customHeight="1" spans="1:5">
      <c r="A1165" s="61">
        <v>2200150</v>
      </c>
      <c r="B1165" s="61" t="s">
        <v>65</v>
      </c>
      <c r="C1165" s="94"/>
      <c r="D1165" s="159"/>
      <c r="E1165" s="148"/>
    </row>
    <row r="1166" ht="18.75" customHeight="1" spans="1:5">
      <c r="A1166" s="61">
        <v>2200199</v>
      </c>
      <c r="B1166" s="61" t="s">
        <v>939</v>
      </c>
      <c r="C1166" s="94">
        <v>1955</v>
      </c>
      <c r="D1166" s="159">
        <v>270</v>
      </c>
      <c r="E1166" s="148">
        <f>D1166/C1166</f>
        <v>0.138107416879795</v>
      </c>
    </row>
    <row r="1167" ht="18.75" customHeight="1" spans="1:5">
      <c r="A1167" s="61">
        <v>22005</v>
      </c>
      <c r="B1167" s="61" t="s">
        <v>940</v>
      </c>
      <c r="C1167" s="58"/>
      <c r="D1167" s="159"/>
      <c r="E1167" s="148"/>
    </row>
    <row r="1168" ht="18.75" customHeight="1" spans="1:5">
      <c r="A1168" s="61">
        <v>2200501</v>
      </c>
      <c r="B1168" s="61" t="s">
        <v>56</v>
      </c>
      <c r="C1168" s="94"/>
      <c r="D1168" s="159"/>
      <c r="E1168" s="148"/>
    </row>
    <row r="1169" ht="18.75" customHeight="1" spans="1:5">
      <c r="A1169" s="61">
        <v>2200502</v>
      </c>
      <c r="B1169" s="61" t="s">
        <v>57</v>
      </c>
      <c r="C1169" s="94"/>
      <c r="D1169" s="159"/>
      <c r="E1169" s="148"/>
    </row>
    <row r="1170" ht="18.75" customHeight="1" spans="1:5">
      <c r="A1170" s="61">
        <v>2200503</v>
      </c>
      <c r="B1170" s="61" t="s">
        <v>58</v>
      </c>
      <c r="C1170" s="94"/>
      <c r="D1170" s="159"/>
      <c r="E1170" s="148"/>
    </row>
    <row r="1171" ht="18.75" customHeight="1" spans="1:5">
      <c r="A1171" s="61">
        <v>2200504</v>
      </c>
      <c r="B1171" s="61" t="s">
        <v>941</v>
      </c>
      <c r="C1171" s="94"/>
      <c r="D1171" s="159"/>
      <c r="E1171" s="148"/>
    </row>
    <row r="1172" ht="18.75" customHeight="1" spans="1:5">
      <c r="A1172" s="61">
        <v>2200506</v>
      </c>
      <c r="B1172" s="61" t="s">
        <v>942</v>
      </c>
      <c r="C1172" s="94"/>
      <c r="D1172" s="159"/>
      <c r="E1172" s="148"/>
    </row>
    <row r="1173" ht="18.75" customHeight="1" spans="1:5">
      <c r="A1173" s="61">
        <v>2200507</v>
      </c>
      <c r="B1173" s="61" t="s">
        <v>943</v>
      </c>
      <c r="C1173" s="94"/>
      <c r="D1173" s="159"/>
      <c r="E1173" s="148"/>
    </row>
    <row r="1174" ht="18.75" customHeight="1" spans="1:5">
      <c r="A1174" s="61">
        <v>2200508</v>
      </c>
      <c r="B1174" s="61" t="s">
        <v>944</v>
      </c>
      <c r="C1174" s="94"/>
      <c r="D1174" s="159"/>
      <c r="E1174" s="148"/>
    </row>
    <row r="1175" ht="18.75" customHeight="1" spans="1:5">
      <c r="A1175" s="61">
        <v>2200509</v>
      </c>
      <c r="B1175" s="61" t="s">
        <v>945</v>
      </c>
      <c r="C1175" s="94"/>
      <c r="D1175" s="159"/>
      <c r="E1175" s="148"/>
    </row>
    <row r="1176" ht="18.75" customHeight="1" spans="1:5">
      <c r="A1176" s="61">
        <v>2200510</v>
      </c>
      <c r="B1176" s="61" t="s">
        <v>946</v>
      </c>
      <c r="C1176" s="94"/>
      <c r="D1176" s="159"/>
      <c r="E1176" s="148"/>
    </row>
    <row r="1177" ht="18.75" customHeight="1" spans="1:5">
      <c r="A1177" s="61">
        <v>2200511</v>
      </c>
      <c r="B1177" s="61" t="s">
        <v>947</v>
      </c>
      <c r="C1177" s="94"/>
      <c r="D1177" s="159"/>
      <c r="E1177" s="148"/>
    </row>
    <row r="1178" ht="18.75" customHeight="1" spans="1:5">
      <c r="A1178" s="61">
        <v>2200512</v>
      </c>
      <c r="B1178" s="61" t="s">
        <v>948</v>
      </c>
      <c r="C1178" s="94"/>
      <c r="D1178" s="159"/>
      <c r="E1178" s="148"/>
    </row>
    <row r="1179" ht="18.75" customHeight="1" spans="1:5">
      <c r="A1179" s="61">
        <v>2200513</v>
      </c>
      <c r="B1179" s="61" t="s">
        <v>949</v>
      </c>
      <c r="C1179" s="94"/>
      <c r="D1179" s="159"/>
      <c r="E1179" s="148"/>
    </row>
    <row r="1180" ht="18.75" customHeight="1" spans="1:5">
      <c r="A1180" s="61">
        <v>2200514</v>
      </c>
      <c r="B1180" s="61" t="s">
        <v>950</v>
      </c>
      <c r="C1180" s="94"/>
      <c r="D1180" s="159"/>
      <c r="E1180" s="148"/>
    </row>
    <row r="1181" ht="18.75" customHeight="1" spans="1:5">
      <c r="A1181" s="61">
        <v>2200599</v>
      </c>
      <c r="B1181" s="61" t="s">
        <v>951</v>
      </c>
      <c r="C1181" s="94"/>
      <c r="D1181" s="159"/>
      <c r="E1181" s="148"/>
    </row>
    <row r="1182" ht="18.75" customHeight="1" spans="1:5">
      <c r="A1182" s="61">
        <v>22099</v>
      </c>
      <c r="B1182" s="61" t="s">
        <v>952</v>
      </c>
      <c r="C1182" s="58"/>
      <c r="D1182" s="159"/>
      <c r="E1182" s="148"/>
    </row>
    <row r="1183" ht="18.75" customHeight="1" spans="1:5">
      <c r="A1183" s="61">
        <v>2209999</v>
      </c>
      <c r="B1183" s="61" t="s">
        <v>952</v>
      </c>
      <c r="C1183" s="94"/>
      <c r="D1183" s="159"/>
      <c r="E1183" s="148"/>
    </row>
    <row r="1184" ht="18.75" customHeight="1" spans="1:5">
      <c r="A1184" s="61">
        <v>221</v>
      </c>
      <c r="B1184" s="61" t="s">
        <v>953</v>
      </c>
      <c r="C1184" s="58">
        <v>16000</v>
      </c>
      <c r="D1184" s="159">
        <f>16216-726.82</f>
        <v>15489.18</v>
      </c>
      <c r="E1184" s="148">
        <f>D1184/C1184</f>
        <v>0.96807375</v>
      </c>
    </row>
    <row r="1185" ht="18.75" customHeight="1" spans="1:5">
      <c r="A1185" s="61">
        <v>22101</v>
      </c>
      <c r="B1185" s="61" t="s">
        <v>954</v>
      </c>
      <c r="C1185" s="58">
        <v>6801</v>
      </c>
      <c r="D1185" s="159">
        <v>6916</v>
      </c>
      <c r="E1185" s="148">
        <f>D1185/C1185</f>
        <v>1.01690927804735</v>
      </c>
    </row>
    <row r="1186" ht="18.75" customHeight="1" spans="1:5">
      <c r="A1186" s="61">
        <v>2210101</v>
      </c>
      <c r="B1186" s="61" t="s">
        <v>955</v>
      </c>
      <c r="C1186" s="94">
        <v>394</v>
      </c>
      <c r="D1186" s="159"/>
      <c r="E1186" s="148"/>
    </row>
    <row r="1187" ht="18.75" customHeight="1" spans="1:5">
      <c r="A1187" s="61">
        <v>2210102</v>
      </c>
      <c r="B1187" s="61" t="s">
        <v>956</v>
      </c>
      <c r="C1187" s="94">
        <v>5791</v>
      </c>
      <c r="D1187" s="159">
        <v>4658</v>
      </c>
      <c r="E1187" s="148">
        <f>D1187/C1187</f>
        <v>0.80435158003799</v>
      </c>
    </row>
    <row r="1188" ht="18.75" customHeight="1" spans="1:5">
      <c r="A1188" s="61">
        <v>2210103</v>
      </c>
      <c r="B1188" s="61" t="s">
        <v>957</v>
      </c>
      <c r="C1188" s="94"/>
      <c r="D1188" s="159">
        <v>575</v>
      </c>
      <c r="E1188" s="148"/>
    </row>
    <row r="1189" ht="18.75" customHeight="1" spans="1:5">
      <c r="A1189" s="61">
        <v>2210104</v>
      </c>
      <c r="B1189" s="61" t="s">
        <v>958</v>
      </c>
      <c r="C1189" s="94"/>
      <c r="D1189" s="159"/>
      <c r="E1189" s="148"/>
    </row>
    <row r="1190" ht="18.75" customHeight="1" spans="1:5">
      <c r="A1190" s="61">
        <v>2210105</v>
      </c>
      <c r="B1190" s="61" t="s">
        <v>959</v>
      </c>
      <c r="C1190" s="94">
        <v>200</v>
      </c>
      <c r="D1190" s="159">
        <v>32</v>
      </c>
      <c r="E1190" s="148">
        <f>D1190/C1190</f>
        <v>0.16</v>
      </c>
    </row>
    <row r="1191" ht="18.75" customHeight="1" spans="1:5">
      <c r="A1191" s="61">
        <v>2210106</v>
      </c>
      <c r="B1191" s="61" t="s">
        <v>960</v>
      </c>
      <c r="C1191" s="94"/>
      <c r="D1191" s="159"/>
      <c r="E1191" s="148"/>
    </row>
    <row r="1192" ht="18.75" customHeight="1" spans="1:5">
      <c r="A1192" s="61">
        <v>2210107</v>
      </c>
      <c r="B1192" s="61" t="s">
        <v>961</v>
      </c>
      <c r="C1192" s="94"/>
      <c r="D1192" s="159">
        <v>871</v>
      </c>
      <c r="E1192" s="148"/>
    </row>
    <row r="1193" ht="18.75" customHeight="1" spans="1:5">
      <c r="A1193" s="61">
        <v>2210108</v>
      </c>
      <c r="B1193" s="61" t="s">
        <v>962</v>
      </c>
      <c r="C1193" s="94">
        <v>416</v>
      </c>
      <c r="D1193" s="159">
        <v>230</v>
      </c>
      <c r="E1193" s="148">
        <f>D1193/C1193</f>
        <v>0.552884615384615</v>
      </c>
    </row>
    <row r="1194" ht="18.75" customHeight="1" spans="1:5">
      <c r="A1194" s="61">
        <v>2210109</v>
      </c>
      <c r="B1194" s="61" t="s">
        <v>963</v>
      </c>
      <c r="C1194" s="94"/>
      <c r="D1194" s="159"/>
      <c r="E1194" s="148"/>
    </row>
    <row r="1195" ht="18.75" customHeight="1" spans="1:5">
      <c r="A1195" s="57">
        <v>2210110</v>
      </c>
      <c r="B1195" s="57" t="s">
        <v>964</v>
      </c>
      <c r="C1195" s="94"/>
      <c r="D1195" s="159"/>
      <c r="E1195" s="148"/>
    </row>
    <row r="1196" ht="18.75" customHeight="1" spans="1:5">
      <c r="A1196" s="61">
        <v>2210199</v>
      </c>
      <c r="B1196" s="61" t="s">
        <v>965</v>
      </c>
      <c r="C1196" s="94"/>
      <c r="D1196" s="159">
        <v>550</v>
      </c>
      <c r="E1196" s="148"/>
    </row>
    <row r="1197" ht="18.75" customHeight="1" spans="1:5">
      <c r="A1197" s="61">
        <v>22102</v>
      </c>
      <c r="B1197" s="61" t="s">
        <v>966</v>
      </c>
      <c r="C1197" s="58">
        <v>9199</v>
      </c>
      <c r="D1197" s="159">
        <f>9300-726.82</f>
        <v>8573.18</v>
      </c>
      <c r="E1197" s="148">
        <f>D1197/C1197</f>
        <v>0.931968692249158</v>
      </c>
    </row>
    <row r="1198" ht="18.75" customHeight="1" spans="1:5">
      <c r="A1198" s="61">
        <v>2210201</v>
      </c>
      <c r="B1198" s="61" t="s">
        <v>967</v>
      </c>
      <c r="C1198" s="94">
        <v>9199</v>
      </c>
      <c r="D1198" s="159">
        <f>9300-726.82</f>
        <v>8573.18</v>
      </c>
      <c r="E1198" s="148">
        <f>D1198/C1198</f>
        <v>0.931968692249158</v>
      </c>
    </row>
    <row r="1199" ht="18.75" customHeight="1" spans="1:5">
      <c r="A1199" s="61">
        <v>2210202</v>
      </c>
      <c r="B1199" s="61" t="s">
        <v>968</v>
      </c>
      <c r="C1199" s="94"/>
      <c r="D1199" s="159"/>
      <c r="E1199" s="148"/>
    </row>
    <row r="1200" ht="18.75" customHeight="1" spans="1:5">
      <c r="A1200" s="61">
        <v>2210203</v>
      </c>
      <c r="B1200" s="61" t="s">
        <v>969</v>
      </c>
      <c r="C1200" s="94"/>
      <c r="D1200" s="159"/>
      <c r="E1200" s="148"/>
    </row>
    <row r="1201" ht="18.75" customHeight="1" spans="1:5">
      <c r="A1201" s="61">
        <v>22103</v>
      </c>
      <c r="B1201" s="61" t="s">
        <v>970</v>
      </c>
      <c r="C1201" s="58"/>
      <c r="D1201" s="159"/>
      <c r="E1201" s="148"/>
    </row>
    <row r="1202" ht="18.75" customHeight="1" spans="1:5">
      <c r="A1202" s="61">
        <v>2210301</v>
      </c>
      <c r="B1202" s="61" t="s">
        <v>971</v>
      </c>
      <c r="C1202" s="94"/>
      <c r="D1202" s="159"/>
      <c r="E1202" s="148"/>
    </row>
    <row r="1203" ht="18.75" customHeight="1" spans="1:5">
      <c r="A1203" s="61">
        <v>2210302</v>
      </c>
      <c r="B1203" s="61" t="s">
        <v>972</v>
      </c>
      <c r="C1203" s="94"/>
      <c r="D1203" s="159"/>
      <c r="E1203" s="148"/>
    </row>
    <row r="1204" ht="18.75" customHeight="1" spans="1:5">
      <c r="A1204" s="61">
        <v>2210399</v>
      </c>
      <c r="B1204" s="61" t="s">
        <v>973</v>
      </c>
      <c r="C1204" s="94"/>
      <c r="D1204" s="159"/>
      <c r="E1204" s="148"/>
    </row>
    <row r="1205" ht="18.75" customHeight="1" spans="1:5">
      <c r="A1205" s="61">
        <v>222</v>
      </c>
      <c r="B1205" s="61" t="s">
        <v>974</v>
      </c>
      <c r="C1205" s="58">
        <v>329</v>
      </c>
      <c r="D1205" s="159">
        <v>234</v>
      </c>
      <c r="E1205" s="148">
        <f>D1205/C1205</f>
        <v>0.711246200607903</v>
      </c>
    </row>
    <row r="1206" ht="18.75" customHeight="1" spans="1:5">
      <c r="A1206" s="61">
        <v>22201</v>
      </c>
      <c r="B1206" s="61" t="s">
        <v>975</v>
      </c>
      <c r="C1206" s="58">
        <v>229</v>
      </c>
      <c r="D1206" s="159">
        <v>234</v>
      </c>
      <c r="E1206" s="148">
        <f>D1206/C1206</f>
        <v>1.02183406113537</v>
      </c>
    </row>
    <row r="1207" ht="18.75" customHeight="1" spans="1:5">
      <c r="A1207" s="61">
        <v>2220101</v>
      </c>
      <c r="B1207" s="61" t="s">
        <v>56</v>
      </c>
      <c r="C1207" s="94">
        <v>148</v>
      </c>
      <c r="D1207" s="159"/>
      <c r="E1207" s="148"/>
    </row>
    <row r="1208" ht="18.75" customHeight="1" spans="1:5">
      <c r="A1208" s="61">
        <v>2220102</v>
      </c>
      <c r="B1208" s="61" t="s">
        <v>57</v>
      </c>
      <c r="C1208" s="94"/>
      <c r="D1208" s="159"/>
      <c r="E1208" s="148"/>
    </row>
    <row r="1209" ht="18.75" customHeight="1" spans="1:5">
      <c r="A1209" s="61">
        <v>2220103</v>
      </c>
      <c r="B1209" s="61" t="s">
        <v>58</v>
      </c>
      <c r="C1209" s="94"/>
      <c r="D1209" s="159"/>
      <c r="E1209" s="148"/>
    </row>
    <row r="1210" ht="18.75" customHeight="1" spans="1:5">
      <c r="A1210" s="61">
        <v>2220104</v>
      </c>
      <c r="B1210" s="61" t="s">
        <v>976</v>
      </c>
      <c r="C1210" s="94"/>
      <c r="D1210" s="159"/>
      <c r="E1210" s="148"/>
    </row>
    <row r="1211" ht="18.75" customHeight="1" spans="1:5">
      <c r="A1211" s="61">
        <v>2220105</v>
      </c>
      <c r="B1211" s="61" t="s">
        <v>977</v>
      </c>
      <c r="C1211" s="94"/>
      <c r="D1211" s="159"/>
      <c r="E1211" s="148"/>
    </row>
    <row r="1212" ht="18.75" customHeight="1" spans="1:5">
      <c r="A1212" s="61">
        <v>2220106</v>
      </c>
      <c r="B1212" s="61" t="s">
        <v>978</v>
      </c>
      <c r="C1212" s="94"/>
      <c r="D1212" s="159"/>
      <c r="E1212" s="148"/>
    </row>
    <row r="1213" ht="18.75" customHeight="1" spans="1:5">
      <c r="A1213" s="61">
        <v>2220107</v>
      </c>
      <c r="B1213" s="61" t="s">
        <v>979</v>
      </c>
      <c r="C1213" s="94"/>
      <c r="D1213" s="159"/>
      <c r="E1213" s="148"/>
    </row>
    <row r="1214" ht="18.75" customHeight="1" spans="1:5">
      <c r="A1214" s="61">
        <v>2220112</v>
      </c>
      <c r="B1214" s="61" t="s">
        <v>980</v>
      </c>
      <c r="C1214" s="94"/>
      <c r="D1214" s="159"/>
      <c r="E1214" s="148"/>
    </row>
    <row r="1215" ht="18.75" customHeight="1" spans="1:5">
      <c r="A1215" s="61">
        <v>2220113</v>
      </c>
      <c r="B1215" s="61" t="s">
        <v>981</v>
      </c>
      <c r="C1215" s="94"/>
      <c r="D1215" s="159"/>
      <c r="E1215" s="148"/>
    </row>
    <row r="1216" ht="18.75" customHeight="1" spans="1:5">
      <c r="A1216" s="61">
        <v>2220114</v>
      </c>
      <c r="B1216" s="61" t="s">
        <v>982</v>
      </c>
      <c r="C1216" s="94"/>
      <c r="D1216" s="159"/>
      <c r="E1216" s="148"/>
    </row>
    <row r="1217" ht="18.75" customHeight="1" spans="1:5">
      <c r="A1217" s="61">
        <v>2220115</v>
      </c>
      <c r="B1217" s="61" t="s">
        <v>983</v>
      </c>
      <c r="C1217" s="94"/>
      <c r="D1217" s="159"/>
      <c r="E1217" s="148"/>
    </row>
    <row r="1218" ht="18.75" customHeight="1" spans="1:5">
      <c r="A1218" s="61">
        <v>2220118</v>
      </c>
      <c r="B1218" s="61" t="s">
        <v>984</v>
      </c>
      <c r="C1218" s="94"/>
      <c r="D1218" s="159"/>
      <c r="E1218" s="148"/>
    </row>
    <row r="1219" ht="18.75" customHeight="1" spans="1:5">
      <c r="A1219" s="61">
        <v>2220119</v>
      </c>
      <c r="B1219" s="61" t="s">
        <v>985</v>
      </c>
      <c r="C1219" s="94"/>
      <c r="D1219" s="159"/>
      <c r="E1219" s="148"/>
    </row>
    <row r="1220" ht="18.75" customHeight="1" spans="1:5">
      <c r="A1220" s="61">
        <v>2220120</v>
      </c>
      <c r="B1220" s="61" t="s">
        <v>986</v>
      </c>
      <c r="C1220" s="94"/>
      <c r="D1220" s="159"/>
      <c r="E1220" s="148"/>
    </row>
    <row r="1221" ht="18.75" customHeight="1" spans="1:5">
      <c r="A1221" s="61">
        <v>2220121</v>
      </c>
      <c r="B1221" s="61" t="s">
        <v>987</v>
      </c>
      <c r="C1221" s="94"/>
      <c r="D1221" s="159"/>
      <c r="E1221" s="148"/>
    </row>
    <row r="1222" ht="18.75" customHeight="1" spans="1:5">
      <c r="A1222" s="61">
        <v>2220150</v>
      </c>
      <c r="B1222" s="61" t="s">
        <v>65</v>
      </c>
      <c r="C1222" s="94"/>
      <c r="D1222" s="159"/>
      <c r="E1222" s="148"/>
    </row>
    <row r="1223" ht="18.75" customHeight="1" spans="1:5">
      <c r="A1223" s="61">
        <v>2220199</v>
      </c>
      <c r="B1223" s="61" t="s">
        <v>988</v>
      </c>
      <c r="C1223" s="94">
        <v>81</v>
      </c>
      <c r="D1223" s="159">
        <v>234</v>
      </c>
      <c r="E1223" s="148">
        <f>D1223/C1223</f>
        <v>2.88888888888889</v>
      </c>
    </row>
    <row r="1224" ht="18.75" customHeight="1" spans="1:5">
      <c r="A1224" s="61">
        <v>22203</v>
      </c>
      <c r="B1224" s="61" t="s">
        <v>989</v>
      </c>
      <c r="C1224" s="58"/>
      <c r="D1224" s="159"/>
      <c r="E1224" s="148"/>
    </row>
    <row r="1225" ht="18.75" customHeight="1" spans="1:5">
      <c r="A1225" s="61">
        <v>2220301</v>
      </c>
      <c r="B1225" s="61" t="s">
        <v>990</v>
      </c>
      <c r="C1225" s="94"/>
      <c r="D1225" s="159"/>
      <c r="E1225" s="148"/>
    </row>
    <row r="1226" ht="18.75" customHeight="1" spans="1:5">
      <c r="A1226" s="61">
        <v>2220303</v>
      </c>
      <c r="B1226" s="61" t="s">
        <v>991</v>
      </c>
      <c r="C1226" s="94"/>
      <c r="D1226" s="159"/>
      <c r="E1226" s="148"/>
    </row>
    <row r="1227" ht="18.75" customHeight="1" spans="1:5">
      <c r="A1227" s="61">
        <v>2220304</v>
      </c>
      <c r="B1227" s="61" t="s">
        <v>992</v>
      </c>
      <c r="C1227" s="94"/>
      <c r="D1227" s="159"/>
      <c r="E1227" s="148"/>
    </row>
    <row r="1228" ht="18.75" customHeight="1" spans="1:5">
      <c r="A1228" s="61">
        <v>2220305</v>
      </c>
      <c r="B1228" s="61" t="s">
        <v>993</v>
      </c>
      <c r="C1228" s="94"/>
      <c r="D1228" s="159"/>
      <c r="E1228" s="148"/>
    </row>
    <row r="1229" ht="18.75" customHeight="1" spans="1:5">
      <c r="A1229" s="61">
        <v>2220399</v>
      </c>
      <c r="B1229" s="61" t="s">
        <v>994</v>
      </c>
      <c r="C1229" s="94"/>
      <c r="D1229" s="159"/>
      <c r="E1229" s="148"/>
    </row>
    <row r="1230" ht="18.75" customHeight="1" spans="1:5">
      <c r="A1230" s="61">
        <v>22204</v>
      </c>
      <c r="B1230" s="61" t="s">
        <v>995</v>
      </c>
      <c r="C1230" s="58">
        <v>100</v>
      </c>
      <c r="D1230" s="159"/>
      <c r="E1230" s="148"/>
    </row>
    <row r="1231" ht="18.75" customHeight="1" spans="1:5">
      <c r="A1231" s="61">
        <v>2220401</v>
      </c>
      <c r="B1231" s="61" t="s">
        <v>996</v>
      </c>
      <c r="C1231" s="94"/>
      <c r="D1231" s="159"/>
      <c r="E1231" s="148"/>
    </row>
    <row r="1232" ht="18.75" customHeight="1" spans="1:5">
      <c r="A1232" s="61">
        <v>2220402</v>
      </c>
      <c r="B1232" s="61" t="s">
        <v>997</v>
      </c>
      <c r="C1232" s="94"/>
      <c r="D1232" s="159"/>
      <c r="E1232" s="148"/>
    </row>
    <row r="1233" ht="18.75" customHeight="1" spans="1:5">
      <c r="A1233" s="61">
        <v>2220403</v>
      </c>
      <c r="B1233" s="61" t="s">
        <v>998</v>
      </c>
      <c r="C1233" s="94"/>
      <c r="D1233" s="159"/>
      <c r="E1233" s="148"/>
    </row>
    <row r="1234" ht="18.75" customHeight="1" spans="1:5">
      <c r="A1234" s="61">
        <v>2220404</v>
      </c>
      <c r="B1234" s="61" t="s">
        <v>999</v>
      </c>
      <c r="C1234" s="94"/>
      <c r="D1234" s="159"/>
      <c r="E1234" s="148"/>
    </row>
    <row r="1235" ht="18.75" customHeight="1" spans="1:5">
      <c r="A1235" s="61">
        <v>2220499</v>
      </c>
      <c r="B1235" s="61" t="s">
        <v>1000</v>
      </c>
      <c r="C1235" s="94">
        <v>100</v>
      </c>
      <c r="D1235" s="159"/>
      <c r="E1235" s="148"/>
    </row>
    <row r="1236" ht="18.75" customHeight="1" spans="1:5">
      <c r="A1236" s="61">
        <v>22205</v>
      </c>
      <c r="B1236" s="61" t="s">
        <v>1001</v>
      </c>
      <c r="C1236" s="58"/>
      <c r="D1236" s="159"/>
      <c r="E1236" s="148"/>
    </row>
    <row r="1237" ht="18.75" customHeight="1" spans="1:5">
      <c r="A1237" s="61">
        <v>2220501</v>
      </c>
      <c r="B1237" s="61" t="s">
        <v>1002</v>
      </c>
      <c r="C1237" s="94"/>
      <c r="D1237" s="159"/>
      <c r="E1237" s="148"/>
    </row>
    <row r="1238" ht="18.75" customHeight="1" spans="1:5">
      <c r="A1238" s="61">
        <v>2220502</v>
      </c>
      <c r="B1238" s="61" t="s">
        <v>1003</v>
      </c>
      <c r="C1238" s="94"/>
      <c r="D1238" s="159"/>
      <c r="E1238" s="148"/>
    </row>
    <row r="1239" ht="18.75" customHeight="1" spans="1:5">
      <c r="A1239" s="61">
        <v>2220503</v>
      </c>
      <c r="B1239" s="61" t="s">
        <v>1004</v>
      </c>
      <c r="C1239" s="94"/>
      <c r="D1239" s="159"/>
      <c r="E1239" s="148"/>
    </row>
    <row r="1240" ht="18.75" customHeight="1" spans="1:5">
      <c r="A1240" s="61">
        <v>2220504</v>
      </c>
      <c r="B1240" s="61" t="s">
        <v>1005</v>
      </c>
      <c r="C1240" s="94"/>
      <c r="D1240" s="159"/>
      <c r="E1240" s="148"/>
    </row>
    <row r="1241" ht="18.75" customHeight="1" spans="1:5">
      <c r="A1241" s="61">
        <v>2220505</v>
      </c>
      <c r="B1241" s="61" t="s">
        <v>1006</v>
      </c>
      <c r="C1241" s="94"/>
      <c r="D1241" s="159"/>
      <c r="E1241" s="148"/>
    </row>
    <row r="1242" ht="18.75" customHeight="1" spans="1:5">
      <c r="A1242" s="61">
        <v>2220506</v>
      </c>
      <c r="B1242" s="61" t="s">
        <v>1007</v>
      </c>
      <c r="C1242" s="94"/>
      <c r="D1242" s="159"/>
      <c r="E1242" s="148"/>
    </row>
    <row r="1243" ht="18.75" customHeight="1" spans="1:5">
      <c r="A1243" s="61">
        <v>2220507</v>
      </c>
      <c r="B1243" s="61" t="s">
        <v>1008</v>
      </c>
      <c r="C1243" s="94"/>
      <c r="D1243" s="159"/>
      <c r="E1243" s="148"/>
    </row>
    <row r="1244" ht="18.75" customHeight="1" spans="1:5">
      <c r="A1244" s="61">
        <v>2220508</v>
      </c>
      <c r="B1244" s="61" t="s">
        <v>1009</v>
      </c>
      <c r="C1244" s="94"/>
      <c r="D1244" s="159"/>
      <c r="E1244" s="148"/>
    </row>
    <row r="1245" ht="18.75" customHeight="1" spans="1:5">
      <c r="A1245" s="61">
        <v>2220509</v>
      </c>
      <c r="B1245" s="61" t="s">
        <v>1010</v>
      </c>
      <c r="C1245" s="94"/>
      <c r="D1245" s="159"/>
      <c r="E1245" s="148"/>
    </row>
    <row r="1246" ht="18.75" customHeight="1" spans="1:5">
      <c r="A1246" s="61">
        <v>2220510</v>
      </c>
      <c r="B1246" s="61" t="s">
        <v>1011</v>
      </c>
      <c r="C1246" s="94"/>
      <c r="D1246" s="159"/>
      <c r="E1246" s="148"/>
    </row>
    <row r="1247" ht="18.75" customHeight="1" spans="1:5">
      <c r="A1247" s="61">
        <v>2220511</v>
      </c>
      <c r="B1247" s="61" t="s">
        <v>1012</v>
      </c>
      <c r="C1247" s="94"/>
      <c r="D1247" s="159"/>
      <c r="E1247" s="148"/>
    </row>
    <row r="1248" ht="18.75" customHeight="1" spans="1:5">
      <c r="A1248" s="61">
        <v>2220599</v>
      </c>
      <c r="B1248" s="61" t="s">
        <v>1013</v>
      </c>
      <c r="C1248" s="94"/>
      <c r="D1248" s="159"/>
      <c r="E1248" s="148"/>
    </row>
    <row r="1249" ht="18.75" customHeight="1" spans="1:5">
      <c r="A1249" s="61">
        <v>224</v>
      </c>
      <c r="B1249" s="61" t="s">
        <v>1014</v>
      </c>
      <c r="C1249" s="58">
        <v>2949</v>
      </c>
      <c r="D1249" s="159">
        <v>3927</v>
      </c>
      <c r="E1249" s="148">
        <f>D1249/C1249</f>
        <v>1.33163784333672</v>
      </c>
    </row>
    <row r="1250" ht="18.75" customHeight="1" spans="1:5">
      <c r="A1250" s="61">
        <v>22401</v>
      </c>
      <c r="B1250" s="61" t="s">
        <v>1015</v>
      </c>
      <c r="C1250" s="58">
        <v>943</v>
      </c>
      <c r="D1250" s="159">
        <v>1711</v>
      </c>
      <c r="E1250" s="148">
        <f>D1250/C1250</f>
        <v>1.81442205726405</v>
      </c>
    </row>
    <row r="1251" ht="18.75" customHeight="1" spans="1:5">
      <c r="A1251" s="61">
        <v>2240101</v>
      </c>
      <c r="B1251" s="61" t="s">
        <v>56</v>
      </c>
      <c r="C1251" s="94">
        <v>626</v>
      </c>
      <c r="D1251" s="159">
        <v>1286</v>
      </c>
      <c r="E1251" s="148">
        <f>D1251/C1251</f>
        <v>2.05431309904153</v>
      </c>
    </row>
    <row r="1252" ht="18.75" customHeight="1" spans="1:5">
      <c r="A1252" s="61">
        <v>2240102</v>
      </c>
      <c r="B1252" s="61" t="s">
        <v>57</v>
      </c>
      <c r="C1252" s="94"/>
      <c r="D1252" s="159"/>
      <c r="E1252" s="148"/>
    </row>
    <row r="1253" ht="18.75" customHeight="1" spans="1:5">
      <c r="A1253" s="61">
        <v>2240103</v>
      </c>
      <c r="B1253" s="61" t="s">
        <v>58</v>
      </c>
      <c r="C1253" s="94"/>
      <c r="D1253" s="159"/>
      <c r="E1253" s="148"/>
    </row>
    <row r="1254" ht="18.75" customHeight="1" spans="1:5">
      <c r="A1254" s="61">
        <v>2240104</v>
      </c>
      <c r="B1254" s="61" t="s">
        <v>1016</v>
      </c>
      <c r="C1254" s="94"/>
      <c r="D1254" s="159"/>
      <c r="E1254" s="148"/>
    </row>
    <row r="1255" ht="18.75" customHeight="1" spans="1:5">
      <c r="A1255" s="61">
        <v>2240105</v>
      </c>
      <c r="B1255" s="61" t="s">
        <v>1017</v>
      </c>
      <c r="C1255" s="94"/>
      <c r="D1255" s="159"/>
      <c r="E1255" s="148"/>
    </row>
    <row r="1256" ht="18.75" customHeight="1" spans="1:5">
      <c r="A1256" s="61">
        <v>2240106</v>
      </c>
      <c r="B1256" s="61" t="s">
        <v>1018</v>
      </c>
      <c r="C1256" s="94"/>
      <c r="D1256" s="159"/>
      <c r="E1256" s="148"/>
    </row>
    <row r="1257" ht="18.75" customHeight="1" spans="1:5">
      <c r="A1257" s="61">
        <v>2240108</v>
      </c>
      <c r="B1257" s="61" t="s">
        <v>1019</v>
      </c>
      <c r="C1257" s="94"/>
      <c r="D1257" s="159"/>
      <c r="E1257" s="148"/>
    </row>
    <row r="1258" ht="18.75" customHeight="1" spans="1:5">
      <c r="A1258" s="61">
        <v>2240109</v>
      </c>
      <c r="B1258" s="61" t="s">
        <v>1020</v>
      </c>
      <c r="C1258" s="94"/>
      <c r="D1258" s="159"/>
      <c r="E1258" s="148"/>
    </row>
    <row r="1259" ht="18.75" customHeight="1" spans="1:5">
      <c r="A1259" s="61">
        <v>2240150</v>
      </c>
      <c r="B1259" s="61" t="s">
        <v>65</v>
      </c>
      <c r="C1259" s="94">
        <v>117</v>
      </c>
      <c r="D1259" s="159">
        <v>374</v>
      </c>
      <c r="E1259" s="148">
        <f>D1259/C1259</f>
        <v>3.1965811965812</v>
      </c>
    </row>
    <row r="1260" ht="18.75" customHeight="1" spans="1:5">
      <c r="A1260" s="61">
        <v>2240199</v>
      </c>
      <c r="B1260" s="61" t="s">
        <v>1021</v>
      </c>
      <c r="C1260" s="94">
        <v>200</v>
      </c>
      <c r="D1260" s="159">
        <v>51</v>
      </c>
      <c r="E1260" s="148">
        <f>D1260/C1260</f>
        <v>0.255</v>
      </c>
    </row>
    <row r="1261" ht="18.75" customHeight="1" spans="1:5">
      <c r="A1261" s="61">
        <v>22402</v>
      </c>
      <c r="B1261" s="61" t="s">
        <v>1022</v>
      </c>
      <c r="C1261" s="58">
        <v>1100</v>
      </c>
      <c r="D1261" s="159">
        <v>855</v>
      </c>
      <c r="E1261" s="148">
        <f>D1261/C1261</f>
        <v>0.777272727272727</v>
      </c>
    </row>
    <row r="1262" ht="18.75" customHeight="1" spans="1:5">
      <c r="A1262" s="61">
        <v>2240201</v>
      </c>
      <c r="B1262" s="61" t="s">
        <v>56</v>
      </c>
      <c r="C1262" s="94"/>
      <c r="D1262" s="159"/>
      <c r="E1262" s="148"/>
    </row>
    <row r="1263" ht="18.75" customHeight="1" spans="1:5">
      <c r="A1263" s="61">
        <v>2240202</v>
      </c>
      <c r="B1263" s="61" t="s">
        <v>57</v>
      </c>
      <c r="C1263" s="94"/>
      <c r="D1263" s="159"/>
      <c r="E1263" s="148"/>
    </row>
    <row r="1264" ht="18.75" customHeight="1" spans="1:5">
      <c r="A1264" s="61">
        <v>2240203</v>
      </c>
      <c r="B1264" s="61" t="s">
        <v>58</v>
      </c>
      <c r="C1264" s="94"/>
      <c r="D1264" s="159"/>
      <c r="E1264" s="148"/>
    </row>
    <row r="1265" ht="18.75" customHeight="1" spans="1:5">
      <c r="A1265" s="61">
        <v>2240204</v>
      </c>
      <c r="B1265" s="61" t="s">
        <v>1023</v>
      </c>
      <c r="C1265" s="94"/>
      <c r="D1265" s="159"/>
      <c r="E1265" s="148"/>
    </row>
    <row r="1266" ht="18.75" customHeight="1" spans="1:5">
      <c r="A1266" s="57">
        <v>2240250</v>
      </c>
      <c r="B1266" s="57" t="s">
        <v>65</v>
      </c>
      <c r="C1266" s="94"/>
      <c r="D1266" s="159"/>
      <c r="E1266" s="148"/>
    </row>
    <row r="1267" ht="18.75" customHeight="1" spans="1:5">
      <c r="A1267" s="61">
        <v>2240299</v>
      </c>
      <c r="B1267" s="61" t="s">
        <v>1024</v>
      </c>
      <c r="C1267" s="94">
        <v>1100</v>
      </c>
      <c r="D1267" s="159">
        <v>855</v>
      </c>
      <c r="E1267" s="148">
        <f>D1267/C1267</f>
        <v>0.777272727272727</v>
      </c>
    </row>
    <row r="1268" ht="18.75" customHeight="1" spans="1:5">
      <c r="A1268" s="61">
        <v>22404</v>
      </c>
      <c r="B1268" s="61" t="s">
        <v>1025</v>
      </c>
      <c r="C1268" s="58">
        <v>785</v>
      </c>
      <c r="D1268" s="159">
        <v>458</v>
      </c>
      <c r="E1268" s="148">
        <f>D1268/C1268</f>
        <v>0.58343949044586</v>
      </c>
    </row>
    <row r="1269" ht="18.75" customHeight="1" spans="1:5">
      <c r="A1269" s="61">
        <v>2240401</v>
      </c>
      <c r="B1269" s="61" t="s">
        <v>56</v>
      </c>
      <c r="C1269" s="94">
        <v>586</v>
      </c>
      <c r="D1269" s="159">
        <v>207</v>
      </c>
      <c r="E1269" s="148">
        <f>D1269/C1269</f>
        <v>0.353242320819113</v>
      </c>
    </row>
    <row r="1270" ht="18.75" customHeight="1" spans="1:5">
      <c r="A1270" s="61">
        <v>2240402</v>
      </c>
      <c r="B1270" s="61" t="s">
        <v>57</v>
      </c>
      <c r="C1270" s="94"/>
      <c r="D1270" s="159"/>
      <c r="E1270" s="148"/>
    </row>
    <row r="1271" ht="18.75" customHeight="1" spans="1:5">
      <c r="A1271" s="61">
        <v>2240403</v>
      </c>
      <c r="B1271" s="61" t="s">
        <v>58</v>
      </c>
      <c r="C1271" s="94"/>
      <c r="D1271" s="159"/>
      <c r="E1271" s="148"/>
    </row>
    <row r="1272" ht="18.75" customHeight="1" spans="1:5">
      <c r="A1272" s="61">
        <v>2240404</v>
      </c>
      <c r="B1272" s="61" t="s">
        <v>1026</v>
      </c>
      <c r="C1272" s="94"/>
      <c r="D1272" s="159"/>
      <c r="E1272" s="148"/>
    </row>
    <row r="1273" ht="18.75" customHeight="1" spans="1:5">
      <c r="A1273" s="61">
        <v>2240405</v>
      </c>
      <c r="B1273" s="61" t="s">
        <v>1027</v>
      </c>
      <c r="C1273" s="94"/>
      <c r="D1273" s="159"/>
      <c r="E1273" s="148"/>
    </row>
    <row r="1274" ht="18.75" customHeight="1" spans="1:5">
      <c r="A1274" s="61">
        <v>2240450</v>
      </c>
      <c r="B1274" s="61" t="s">
        <v>65</v>
      </c>
      <c r="C1274" s="94">
        <v>199</v>
      </c>
      <c r="D1274" s="159">
        <v>251</v>
      </c>
      <c r="E1274" s="148">
        <f>D1274/C1274</f>
        <v>1.26130653266332</v>
      </c>
    </row>
    <row r="1275" ht="18.75" customHeight="1" spans="1:5">
      <c r="A1275" s="61">
        <v>2240499</v>
      </c>
      <c r="B1275" s="61" t="s">
        <v>1028</v>
      </c>
      <c r="C1275" s="94"/>
      <c r="D1275" s="159"/>
      <c r="E1275" s="148"/>
    </row>
    <row r="1276" ht="18.75" customHeight="1" spans="1:5">
      <c r="A1276" s="61">
        <v>22405</v>
      </c>
      <c r="B1276" s="61" t="s">
        <v>1029</v>
      </c>
      <c r="C1276" s="58">
        <v>121</v>
      </c>
      <c r="D1276" s="159">
        <v>110</v>
      </c>
      <c r="E1276" s="148">
        <f>D1276/C1276</f>
        <v>0.909090909090909</v>
      </c>
    </row>
    <row r="1277" ht="18.75" customHeight="1" spans="1:5">
      <c r="A1277" s="61">
        <v>2240501</v>
      </c>
      <c r="B1277" s="61" t="s">
        <v>56</v>
      </c>
      <c r="C1277" s="94">
        <v>48</v>
      </c>
      <c r="D1277" s="159">
        <v>2</v>
      </c>
      <c r="E1277" s="148">
        <f>D1277/C1277</f>
        <v>0.0416666666666667</v>
      </c>
    </row>
    <row r="1278" ht="18.75" customHeight="1" spans="1:5">
      <c r="A1278" s="61">
        <v>2240502</v>
      </c>
      <c r="B1278" s="61" t="s">
        <v>57</v>
      </c>
      <c r="C1278" s="94"/>
      <c r="D1278" s="159"/>
      <c r="E1278" s="148"/>
    </row>
    <row r="1279" ht="18.75" customHeight="1" spans="1:5">
      <c r="A1279" s="61">
        <v>2240503</v>
      </c>
      <c r="B1279" s="61" t="s">
        <v>58</v>
      </c>
      <c r="C1279" s="94"/>
      <c r="D1279" s="159"/>
      <c r="E1279" s="148"/>
    </row>
    <row r="1280" ht="18.75" customHeight="1" spans="1:5">
      <c r="A1280" s="61">
        <v>2240504</v>
      </c>
      <c r="B1280" s="61" t="s">
        <v>1030</v>
      </c>
      <c r="C1280" s="94"/>
      <c r="D1280" s="159"/>
      <c r="E1280" s="148"/>
    </row>
    <row r="1281" ht="18.75" customHeight="1" spans="1:5">
      <c r="A1281" s="61">
        <v>2240505</v>
      </c>
      <c r="B1281" s="61" t="s">
        <v>1031</v>
      </c>
      <c r="C1281" s="94"/>
      <c r="D1281" s="159"/>
      <c r="E1281" s="148"/>
    </row>
    <row r="1282" ht="18.75" customHeight="1" spans="1:5">
      <c r="A1282" s="61">
        <v>2240506</v>
      </c>
      <c r="B1282" s="61" t="s">
        <v>1032</v>
      </c>
      <c r="C1282" s="94"/>
      <c r="D1282" s="159"/>
      <c r="E1282" s="148"/>
    </row>
    <row r="1283" ht="18.75" customHeight="1" spans="1:5">
      <c r="A1283" s="61">
        <v>2240507</v>
      </c>
      <c r="B1283" s="61" t="s">
        <v>1033</v>
      </c>
      <c r="C1283" s="94"/>
      <c r="D1283" s="159"/>
      <c r="E1283" s="148"/>
    </row>
    <row r="1284" ht="18.75" customHeight="1" spans="1:5">
      <c r="A1284" s="61">
        <v>2240508</v>
      </c>
      <c r="B1284" s="61" t="s">
        <v>1034</v>
      </c>
      <c r="C1284" s="94"/>
      <c r="D1284" s="159"/>
      <c r="E1284" s="148"/>
    </row>
    <row r="1285" ht="18.75" customHeight="1" spans="1:5">
      <c r="A1285" s="61">
        <v>2240509</v>
      </c>
      <c r="B1285" s="61" t="s">
        <v>1035</v>
      </c>
      <c r="C1285" s="94"/>
      <c r="D1285" s="159"/>
      <c r="E1285" s="148"/>
    </row>
    <row r="1286" ht="18.75" customHeight="1" spans="1:5">
      <c r="A1286" s="61">
        <v>2240510</v>
      </c>
      <c r="B1286" s="61" t="s">
        <v>1036</v>
      </c>
      <c r="C1286" s="94"/>
      <c r="D1286" s="159"/>
      <c r="E1286" s="148"/>
    </row>
    <row r="1287" ht="18.75" customHeight="1" spans="1:5">
      <c r="A1287" s="61">
        <v>2240550</v>
      </c>
      <c r="B1287" s="61" t="s">
        <v>1037</v>
      </c>
      <c r="C1287" s="94">
        <v>73</v>
      </c>
      <c r="D1287" s="159">
        <v>108</v>
      </c>
      <c r="E1287" s="148">
        <f>D1287/C1287</f>
        <v>1.47945205479452</v>
      </c>
    </row>
    <row r="1288" ht="18.75" customHeight="1" spans="1:5">
      <c r="A1288" s="61">
        <v>2240599</v>
      </c>
      <c r="B1288" s="61" t="s">
        <v>1038</v>
      </c>
      <c r="C1288" s="94"/>
      <c r="D1288" s="159"/>
      <c r="E1288" s="148"/>
    </row>
    <row r="1289" ht="18.75" customHeight="1" spans="1:5">
      <c r="A1289" s="61">
        <v>22406</v>
      </c>
      <c r="B1289" s="61" t="s">
        <v>1039</v>
      </c>
      <c r="C1289" s="58"/>
      <c r="D1289" s="159"/>
      <c r="E1289" s="148"/>
    </row>
    <row r="1290" ht="18.75" customHeight="1" spans="1:5">
      <c r="A1290" s="61">
        <v>2240601</v>
      </c>
      <c r="B1290" s="61" t="s">
        <v>1040</v>
      </c>
      <c r="C1290" s="94"/>
      <c r="D1290" s="159"/>
      <c r="E1290" s="148"/>
    </row>
    <row r="1291" ht="18.75" customHeight="1" spans="1:5">
      <c r="A1291" s="61">
        <v>2240602</v>
      </c>
      <c r="B1291" s="61" t="s">
        <v>1041</v>
      </c>
      <c r="C1291" s="94"/>
      <c r="D1291" s="159"/>
      <c r="E1291" s="148"/>
    </row>
    <row r="1292" ht="18.75" customHeight="1" spans="1:5">
      <c r="A1292" s="61">
        <v>2240699</v>
      </c>
      <c r="B1292" s="61" t="s">
        <v>1042</v>
      </c>
      <c r="C1292" s="94"/>
      <c r="D1292" s="159"/>
      <c r="E1292" s="148"/>
    </row>
    <row r="1293" ht="18.75" customHeight="1" spans="1:5">
      <c r="A1293" s="61">
        <v>22407</v>
      </c>
      <c r="B1293" s="61" t="s">
        <v>1043</v>
      </c>
      <c r="C1293" s="58"/>
      <c r="D1293" s="159">
        <v>793</v>
      </c>
      <c r="E1293" s="148"/>
    </row>
    <row r="1294" ht="18.75" customHeight="1" spans="1:5">
      <c r="A1294" s="61">
        <v>2240703</v>
      </c>
      <c r="B1294" s="61" t="s">
        <v>1044</v>
      </c>
      <c r="C1294" s="94"/>
      <c r="D1294" s="159">
        <v>793</v>
      </c>
      <c r="E1294" s="148"/>
    </row>
    <row r="1295" ht="18.75" customHeight="1" spans="1:5">
      <c r="A1295" s="61">
        <v>2240704</v>
      </c>
      <c r="B1295" s="61" t="s">
        <v>1045</v>
      </c>
      <c r="C1295" s="94"/>
      <c r="D1295" s="159"/>
      <c r="E1295" s="148"/>
    </row>
    <row r="1296" ht="18.75" customHeight="1" spans="1:5">
      <c r="A1296" s="61">
        <v>2240799</v>
      </c>
      <c r="B1296" s="61" t="s">
        <v>1046</v>
      </c>
      <c r="C1296" s="94"/>
      <c r="D1296" s="159"/>
      <c r="E1296" s="148"/>
    </row>
    <row r="1297" ht="18.75" customHeight="1" spans="1:5">
      <c r="A1297" s="61">
        <v>22499</v>
      </c>
      <c r="B1297" s="61" t="s">
        <v>1047</v>
      </c>
      <c r="C1297" s="58"/>
      <c r="D1297" s="159"/>
      <c r="E1297" s="148"/>
    </row>
    <row r="1298" ht="18.75" customHeight="1" spans="1:5">
      <c r="A1298" s="61">
        <v>2249999</v>
      </c>
      <c r="B1298" s="61" t="s">
        <v>1048</v>
      </c>
      <c r="C1298" s="94"/>
      <c r="D1298" s="159"/>
      <c r="E1298" s="148"/>
    </row>
    <row r="1299" ht="18.75" customHeight="1" spans="1:5">
      <c r="A1299" s="61">
        <v>227</v>
      </c>
      <c r="B1299" s="61" t="s">
        <v>1049</v>
      </c>
      <c r="C1299" s="94"/>
      <c r="D1299" s="159"/>
      <c r="E1299" s="148"/>
    </row>
    <row r="1300" ht="18.75" customHeight="1" spans="1:5">
      <c r="A1300" s="61">
        <v>229</v>
      </c>
      <c r="B1300" s="61" t="s">
        <v>1050</v>
      </c>
      <c r="C1300" s="58">
        <v>35782</v>
      </c>
      <c r="D1300" s="159">
        <v>28709</v>
      </c>
      <c r="E1300" s="148">
        <f>D1300/C1300</f>
        <v>0.802330780839528</v>
      </c>
    </row>
    <row r="1301" ht="18.75" customHeight="1" spans="1:5">
      <c r="A1301" s="61">
        <v>22902</v>
      </c>
      <c r="B1301" s="61" t="s">
        <v>1051</v>
      </c>
      <c r="C1301" s="58"/>
      <c r="D1301" s="159"/>
      <c r="E1301" s="148"/>
    </row>
    <row r="1302" ht="18.75" customHeight="1" spans="1:5">
      <c r="A1302" s="61">
        <v>2290201</v>
      </c>
      <c r="B1302" s="61" t="s">
        <v>1052</v>
      </c>
      <c r="C1302" s="94"/>
      <c r="D1302" s="159"/>
      <c r="E1302" s="148"/>
    </row>
    <row r="1303" ht="18.75" customHeight="1" spans="1:5">
      <c r="A1303" s="61">
        <v>22999</v>
      </c>
      <c r="B1303" s="61" t="s">
        <v>915</v>
      </c>
      <c r="C1303" s="58">
        <v>35782</v>
      </c>
      <c r="D1303" s="159">
        <v>28709</v>
      </c>
      <c r="E1303" s="148">
        <f>D1303/C1303</f>
        <v>0.802330780839528</v>
      </c>
    </row>
    <row r="1304" ht="18.75" customHeight="1" spans="1:5">
      <c r="A1304" s="61">
        <v>2299999</v>
      </c>
      <c r="B1304" s="61" t="s">
        <v>209</v>
      </c>
      <c r="C1304" s="94">
        <v>35782</v>
      </c>
      <c r="D1304" s="159">
        <v>28709</v>
      </c>
      <c r="E1304" s="148">
        <f>D1304/C1304</f>
        <v>0.802330780839528</v>
      </c>
    </row>
    <row r="1305" ht="18.75" customHeight="1" spans="1:5">
      <c r="A1305" s="61">
        <v>232</v>
      </c>
      <c r="B1305" s="61" t="s">
        <v>1053</v>
      </c>
      <c r="C1305" s="58">
        <v>592</v>
      </c>
      <c r="D1305" s="159">
        <v>1000</v>
      </c>
      <c r="E1305" s="148">
        <f>D1305/C1305</f>
        <v>1.68918918918919</v>
      </c>
    </row>
    <row r="1306" ht="18.75" customHeight="1" spans="1:5">
      <c r="A1306" s="61">
        <v>23203</v>
      </c>
      <c r="B1306" s="61" t="s">
        <v>1054</v>
      </c>
      <c r="C1306" s="58">
        <v>592</v>
      </c>
      <c r="D1306" s="159">
        <v>1000</v>
      </c>
      <c r="E1306" s="148">
        <f>D1306/C1306</f>
        <v>1.68918918918919</v>
      </c>
    </row>
    <row r="1307" ht="18.75" customHeight="1" spans="1:5">
      <c r="A1307" s="61">
        <v>2320301</v>
      </c>
      <c r="B1307" s="61" t="s">
        <v>1055</v>
      </c>
      <c r="C1307" s="94">
        <v>592</v>
      </c>
      <c r="D1307" s="159">
        <v>1000</v>
      </c>
      <c r="E1307" s="148">
        <f>D1307/C1307</f>
        <v>1.68918918918919</v>
      </c>
    </row>
    <row r="1308" ht="18.75" customHeight="1" spans="1:5">
      <c r="A1308" s="61">
        <v>2320302</v>
      </c>
      <c r="B1308" s="61" t="s">
        <v>1056</v>
      </c>
      <c r="C1308" s="94"/>
      <c r="D1308" s="159"/>
      <c r="E1308" s="148"/>
    </row>
    <row r="1309" ht="18.75" customHeight="1" spans="1:5">
      <c r="A1309" s="61">
        <v>2320303</v>
      </c>
      <c r="B1309" s="61" t="s">
        <v>1057</v>
      </c>
      <c r="C1309" s="94"/>
      <c r="D1309" s="159"/>
      <c r="E1309" s="148"/>
    </row>
    <row r="1310" ht="18.75" customHeight="1" spans="1:5">
      <c r="A1310" s="61">
        <v>2320399</v>
      </c>
      <c r="B1310" s="61" t="s">
        <v>1058</v>
      </c>
      <c r="C1310" s="94"/>
      <c r="D1310" s="159"/>
      <c r="E1310" s="148"/>
    </row>
    <row r="1311" ht="18.75" customHeight="1" spans="1:5">
      <c r="A1311" s="61">
        <v>233</v>
      </c>
      <c r="B1311" s="61" t="s">
        <v>1059</v>
      </c>
      <c r="C1311" s="58">
        <v>1</v>
      </c>
      <c r="D1311" s="159">
        <v>38</v>
      </c>
      <c r="E1311" s="148">
        <f>D1311/C1311</f>
        <v>38</v>
      </c>
    </row>
    <row r="1312" ht="18.75" customHeight="1" spans="1:5">
      <c r="A1312" s="61">
        <v>23303</v>
      </c>
      <c r="B1312" s="61" t="s">
        <v>1060</v>
      </c>
      <c r="C1312" s="94">
        <v>1</v>
      </c>
      <c r="D1312" s="159">
        <v>38</v>
      </c>
      <c r="E1312" s="148">
        <f>D1312/C1312</f>
        <v>38</v>
      </c>
    </row>
    <row r="1313" ht="18.75" customHeight="1" spans="1:5">
      <c r="A1313" s="61"/>
      <c r="B1313" s="61"/>
      <c r="C1313" s="58"/>
      <c r="D1313" s="159"/>
      <c r="E1313" s="148"/>
    </row>
    <row r="1314" ht="18.75" customHeight="1" spans="1:5">
      <c r="A1314" s="61"/>
      <c r="B1314" s="61"/>
      <c r="C1314" s="58"/>
      <c r="D1314" s="159"/>
      <c r="E1314" s="148"/>
    </row>
    <row r="1315" ht="18.75" customHeight="1" spans="1:5">
      <c r="A1315" s="106" t="s">
        <v>1061</v>
      </c>
      <c r="B1315" s="106"/>
      <c r="C1315" s="58">
        <v>334250</v>
      </c>
      <c r="D1315" s="159">
        <f>415875-10046.6</f>
        <v>405828.4</v>
      </c>
      <c r="E1315" s="148">
        <f>D1315/C1315</f>
        <v>1.21414629768138</v>
      </c>
    </row>
  </sheetData>
  <mergeCells count="7">
    <mergeCell ref="A1:E1"/>
    <mergeCell ref="A2:E2"/>
    <mergeCell ref="A3:E3"/>
    <mergeCell ref="A4:B4"/>
    <mergeCell ref="D4:E4"/>
    <mergeCell ref="A1315:B1315"/>
    <mergeCell ref="C4:C5"/>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1315"/>
  <sheetViews>
    <sheetView workbookViewId="0">
      <selection activeCell="G17" sqref="G17"/>
    </sheetView>
  </sheetViews>
  <sheetFormatPr defaultColWidth="13.7545454545455" defaultRowHeight="24" customHeight="1" outlineLevelCol="7"/>
  <cols>
    <col min="1" max="1" width="11.5" customWidth="1"/>
    <col min="2" max="2" width="34.6272727272727" customWidth="1"/>
    <col min="3" max="3" width="16.5" style="121" customWidth="1"/>
    <col min="4" max="4" width="15" style="134" customWidth="1"/>
    <col min="5" max="5" width="16.3727272727273" style="135" customWidth="1"/>
  </cols>
  <sheetData>
    <row r="1" ht="18.75" customHeight="1" spans="1:5">
      <c r="A1" s="136" t="s">
        <v>1069</v>
      </c>
      <c r="B1" s="137"/>
      <c r="C1" s="122"/>
      <c r="D1" s="138"/>
      <c r="E1" s="139"/>
    </row>
    <row r="2" ht="18.75" customHeight="1" spans="1:5">
      <c r="A2" s="90" t="s">
        <v>1070</v>
      </c>
      <c r="B2" s="90"/>
      <c r="C2" s="123"/>
      <c r="D2" s="140"/>
      <c r="E2" s="141"/>
    </row>
    <row r="3" ht="18.75" customHeight="1" spans="1:5">
      <c r="A3" s="92" t="s">
        <v>21</v>
      </c>
      <c r="B3" s="92"/>
      <c r="C3" s="142"/>
      <c r="D3" s="143"/>
      <c r="E3" s="144"/>
    </row>
    <row r="4" s="87" customFormat="1" ht="18.75" customHeight="1" spans="1:5">
      <c r="A4" s="55" t="s">
        <v>22</v>
      </c>
      <c r="B4" s="55"/>
      <c r="C4" s="126" t="s">
        <v>23</v>
      </c>
      <c r="D4" s="145" t="s">
        <v>24</v>
      </c>
      <c r="E4" s="146"/>
    </row>
    <row r="5" s="87" customFormat="1" ht="18.75" customHeight="1" spans="1:5">
      <c r="A5" s="55" t="s">
        <v>1064</v>
      </c>
      <c r="B5" s="55" t="s">
        <v>1065</v>
      </c>
      <c r="C5" s="126"/>
      <c r="D5" s="145" t="s">
        <v>1066</v>
      </c>
      <c r="E5" s="146" t="s">
        <v>1067</v>
      </c>
    </row>
    <row r="6" ht="18.75" customHeight="1" spans="1:8">
      <c r="A6" s="61">
        <v>201</v>
      </c>
      <c r="B6" s="61" t="s">
        <v>54</v>
      </c>
      <c r="C6" s="127">
        <v>41966</v>
      </c>
      <c r="D6" s="147">
        <v>38472.077</v>
      </c>
      <c r="E6" s="148">
        <f t="shared" ref="E6:E8" si="0">D6/C6</f>
        <v>0.916743959395701</v>
      </c>
      <c r="H6" s="149"/>
    </row>
    <row r="7" ht="18.75" customHeight="1" spans="1:8">
      <c r="A7" s="61">
        <v>20101</v>
      </c>
      <c r="B7" s="61" t="s">
        <v>55</v>
      </c>
      <c r="C7" s="127">
        <v>1075</v>
      </c>
      <c r="D7" s="147">
        <v>812</v>
      </c>
      <c r="E7" s="148">
        <f t="shared" si="0"/>
        <v>0.755348837209302</v>
      </c>
      <c r="H7" s="149"/>
    </row>
    <row r="8" ht="18.75" customHeight="1" spans="1:8">
      <c r="A8" s="61">
        <v>2010101</v>
      </c>
      <c r="B8" s="61" t="s">
        <v>56</v>
      </c>
      <c r="C8" s="128">
        <v>951</v>
      </c>
      <c r="D8" s="147">
        <v>618.8</v>
      </c>
      <c r="E8" s="148">
        <f t="shared" si="0"/>
        <v>0.65068349106204</v>
      </c>
      <c r="H8" s="149"/>
    </row>
    <row r="9" ht="18.75" customHeight="1" spans="1:8">
      <c r="A9" s="61">
        <v>2010102</v>
      </c>
      <c r="B9" s="61" t="s">
        <v>57</v>
      </c>
      <c r="C9" s="128"/>
      <c r="D9" s="147">
        <v>2.8</v>
      </c>
      <c r="E9" s="148"/>
      <c r="H9" s="149"/>
    </row>
    <row r="10" ht="18.75" customHeight="1" spans="1:8">
      <c r="A10" s="61">
        <v>2010103</v>
      </c>
      <c r="B10" s="61" t="s">
        <v>58</v>
      </c>
      <c r="C10" s="128"/>
      <c r="D10" s="147"/>
      <c r="E10" s="148"/>
      <c r="H10" s="149"/>
    </row>
    <row r="11" ht="18.75" customHeight="1" spans="1:8">
      <c r="A11" s="61">
        <v>2010104</v>
      </c>
      <c r="B11" s="61" t="s">
        <v>59</v>
      </c>
      <c r="C11" s="128">
        <v>70</v>
      </c>
      <c r="D11" s="147">
        <v>81.9</v>
      </c>
      <c r="E11" s="148">
        <f>D11/C11</f>
        <v>1.17</v>
      </c>
      <c r="H11" s="149"/>
    </row>
    <row r="12" ht="18.75" customHeight="1" spans="1:8">
      <c r="A12" s="61">
        <v>2010105</v>
      </c>
      <c r="B12" s="61" t="s">
        <v>60</v>
      </c>
      <c r="C12" s="128"/>
      <c r="D12" s="147"/>
      <c r="E12" s="148"/>
      <c r="H12" s="149"/>
    </row>
    <row r="13" ht="18.75" customHeight="1" spans="1:8">
      <c r="A13" s="61">
        <v>2010106</v>
      </c>
      <c r="B13" s="61" t="s">
        <v>61</v>
      </c>
      <c r="C13" s="128"/>
      <c r="D13" s="147"/>
      <c r="E13" s="148"/>
      <c r="H13" s="149"/>
    </row>
    <row r="14" ht="18.75" customHeight="1" spans="1:8">
      <c r="A14" s="61">
        <v>2010107</v>
      </c>
      <c r="B14" s="61" t="s">
        <v>62</v>
      </c>
      <c r="C14" s="128"/>
      <c r="D14" s="147"/>
      <c r="E14" s="148"/>
      <c r="H14" s="149"/>
    </row>
    <row r="15" ht="18.75" customHeight="1" spans="1:8">
      <c r="A15" s="61">
        <v>2010108</v>
      </c>
      <c r="B15" s="61" t="s">
        <v>63</v>
      </c>
      <c r="C15" s="128">
        <v>39</v>
      </c>
      <c r="D15" s="147">
        <v>107.8</v>
      </c>
      <c r="E15" s="148">
        <f t="shared" ref="E15:E20" si="1">D15/C15</f>
        <v>2.76410256410256</v>
      </c>
      <c r="H15" s="149"/>
    </row>
    <row r="16" ht="18.75" customHeight="1" spans="1:8">
      <c r="A16" s="61">
        <v>2010109</v>
      </c>
      <c r="B16" s="61" t="s">
        <v>64</v>
      </c>
      <c r="C16" s="128"/>
      <c r="D16" s="147"/>
      <c r="E16" s="148"/>
      <c r="H16" s="149"/>
    </row>
    <row r="17" ht="18.75" customHeight="1" spans="1:8">
      <c r="A17" s="61">
        <v>2010150</v>
      </c>
      <c r="B17" s="61" t="s">
        <v>65</v>
      </c>
      <c r="C17" s="128"/>
      <c r="D17" s="147">
        <v>0.7</v>
      </c>
      <c r="E17" s="148"/>
      <c r="H17" s="149"/>
    </row>
    <row r="18" ht="18.75" customHeight="1" spans="1:8">
      <c r="A18" s="61">
        <v>2010199</v>
      </c>
      <c r="B18" s="61" t="s">
        <v>66</v>
      </c>
      <c r="C18" s="128">
        <v>15</v>
      </c>
      <c r="D18" s="147"/>
      <c r="E18" s="148"/>
      <c r="H18" s="149"/>
    </row>
    <row r="19" ht="18.75" customHeight="1" spans="1:8">
      <c r="A19" s="61">
        <v>20102</v>
      </c>
      <c r="B19" s="61" t="s">
        <v>67</v>
      </c>
      <c r="C19" s="127">
        <v>456</v>
      </c>
      <c r="D19" s="147">
        <v>447.3</v>
      </c>
      <c r="E19" s="148">
        <f t="shared" si="1"/>
        <v>0.980921052631579</v>
      </c>
      <c r="H19" s="149"/>
    </row>
    <row r="20" ht="18.75" customHeight="1" spans="1:8">
      <c r="A20" s="61">
        <v>2010201</v>
      </c>
      <c r="B20" s="61" t="s">
        <v>56</v>
      </c>
      <c r="C20" s="128">
        <v>456</v>
      </c>
      <c r="D20" s="147">
        <v>447.3</v>
      </c>
      <c r="E20" s="148">
        <f t="shared" si="1"/>
        <v>0.980921052631579</v>
      </c>
      <c r="H20" s="149"/>
    </row>
    <row r="21" ht="18.75" customHeight="1" spans="1:8">
      <c r="A21" s="61">
        <v>2010202</v>
      </c>
      <c r="B21" s="61" t="s">
        <v>57</v>
      </c>
      <c r="C21" s="128"/>
      <c r="D21" s="147"/>
      <c r="E21" s="148"/>
      <c r="H21" s="149"/>
    </row>
    <row r="22" ht="18.75" customHeight="1" spans="1:8">
      <c r="A22" s="61">
        <v>2010203</v>
      </c>
      <c r="B22" s="61" t="s">
        <v>58</v>
      </c>
      <c r="C22" s="128"/>
      <c r="D22" s="147"/>
      <c r="E22" s="148"/>
      <c r="H22" s="149"/>
    </row>
    <row r="23" ht="18.75" customHeight="1" spans="1:8">
      <c r="A23" s="61">
        <v>2010204</v>
      </c>
      <c r="B23" s="61" t="s">
        <v>68</v>
      </c>
      <c r="C23" s="128"/>
      <c r="D23" s="147"/>
      <c r="E23" s="148"/>
      <c r="H23" s="149"/>
    </row>
    <row r="24" ht="18.75" customHeight="1" spans="1:8">
      <c r="A24" s="61">
        <v>2010205</v>
      </c>
      <c r="B24" s="61" t="s">
        <v>69</v>
      </c>
      <c r="C24" s="128"/>
      <c r="D24" s="147"/>
      <c r="E24" s="148"/>
      <c r="H24" s="149"/>
    </row>
    <row r="25" ht="18.75" customHeight="1" spans="1:8">
      <c r="A25" s="61">
        <v>2010206</v>
      </c>
      <c r="B25" s="61" t="s">
        <v>70</v>
      </c>
      <c r="C25" s="128"/>
      <c r="D25" s="147"/>
      <c r="E25" s="148"/>
      <c r="H25" s="149"/>
    </row>
    <row r="26" ht="18.75" customHeight="1" spans="1:8">
      <c r="A26" s="61">
        <v>2010250</v>
      </c>
      <c r="B26" s="61" t="s">
        <v>65</v>
      </c>
      <c r="C26" s="128"/>
      <c r="D26" s="147"/>
      <c r="E26" s="148"/>
      <c r="H26" s="149"/>
    </row>
    <row r="27" ht="18.75" customHeight="1" spans="1:8">
      <c r="A27" s="61">
        <v>2010299</v>
      </c>
      <c r="B27" s="61" t="s">
        <v>71</v>
      </c>
      <c r="C27" s="128"/>
      <c r="D27" s="147"/>
      <c r="E27" s="148"/>
      <c r="H27" s="149"/>
    </row>
    <row r="28" ht="18.75" customHeight="1" spans="1:8">
      <c r="A28" s="61">
        <v>20103</v>
      </c>
      <c r="B28" s="61" t="s">
        <v>72</v>
      </c>
      <c r="C28" s="127">
        <v>16869</v>
      </c>
      <c r="D28" s="147">
        <v>16081.877</v>
      </c>
      <c r="E28" s="148">
        <f t="shared" ref="E28:E31" si="2">D28/C28</f>
        <v>0.953339083525994</v>
      </c>
      <c r="H28" s="149"/>
    </row>
    <row r="29" ht="18.75" customHeight="1" spans="1:8">
      <c r="A29" s="61">
        <v>2010301</v>
      </c>
      <c r="B29" s="61" t="s">
        <v>56</v>
      </c>
      <c r="C29" s="128">
        <v>10121</v>
      </c>
      <c r="D29" s="147">
        <v>8575.777</v>
      </c>
      <c r="E29" s="148">
        <f t="shared" si="2"/>
        <v>0.847325066693015</v>
      </c>
      <c r="H29" s="149"/>
    </row>
    <row r="30" ht="18.75" customHeight="1" spans="1:8">
      <c r="A30" s="61">
        <v>2010302</v>
      </c>
      <c r="B30" s="61" t="s">
        <v>57</v>
      </c>
      <c r="C30" s="128">
        <v>1</v>
      </c>
      <c r="D30" s="147"/>
      <c r="E30" s="148"/>
      <c r="H30" s="149"/>
    </row>
    <row r="31" ht="18.75" customHeight="1" spans="1:8">
      <c r="A31" s="61">
        <v>2010303</v>
      </c>
      <c r="B31" s="61" t="s">
        <v>58</v>
      </c>
      <c r="C31" s="128">
        <v>3385</v>
      </c>
      <c r="D31" s="147">
        <v>4300.8</v>
      </c>
      <c r="E31" s="148">
        <f t="shared" si="2"/>
        <v>1.27054652880354</v>
      </c>
      <c r="H31" s="149"/>
    </row>
    <row r="32" ht="18.75" customHeight="1" spans="1:8">
      <c r="A32" s="61">
        <v>2010304</v>
      </c>
      <c r="B32" s="61" t="s">
        <v>73</v>
      </c>
      <c r="C32" s="128"/>
      <c r="D32" s="147"/>
      <c r="E32" s="148"/>
      <c r="H32" s="149"/>
    </row>
    <row r="33" ht="18.75" customHeight="1" spans="1:8">
      <c r="A33" s="61">
        <v>2010305</v>
      </c>
      <c r="B33" s="61" t="s">
        <v>74</v>
      </c>
      <c r="C33" s="128"/>
      <c r="D33" s="147"/>
      <c r="E33" s="148"/>
      <c r="H33" s="149"/>
    </row>
    <row r="34" ht="18.75" customHeight="1" spans="1:8">
      <c r="A34" s="61">
        <v>2010306</v>
      </c>
      <c r="B34" s="61" t="s">
        <v>75</v>
      </c>
      <c r="C34" s="128">
        <v>817</v>
      </c>
      <c r="D34" s="147">
        <v>935.9</v>
      </c>
      <c r="E34" s="148">
        <f t="shared" ref="E34:E37" si="3">D34/C34</f>
        <v>1.14553243574051</v>
      </c>
      <c r="H34" s="149"/>
    </row>
    <row r="35" ht="18.75" customHeight="1" spans="1:8">
      <c r="A35" s="61">
        <v>2010308</v>
      </c>
      <c r="B35" s="61" t="s">
        <v>76</v>
      </c>
      <c r="C35" s="128">
        <v>1323</v>
      </c>
      <c r="D35" s="147">
        <v>1166.2</v>
      </c>
      <c r="E35" s="148">
        <f t="shared" si="3"/>
        <v>0.881481481481481</v>
      </c>
      <c r="H35" s="149"/>
    </row>
    <row r="36" ht="18.75" customHeight="1" spans="1:8">
      <c r="A36" s="61">
        <v>2010309</v>
      </c>
      <c r="B36" s="61" t="s">
        <v>77</v>
      </c>
      <c r="C36" s="128"/>
      <c r="D36" s="147"/>
      <c r="E36" s="148"/>
      <c r="H36" s="149"/>
    </row>
    <row r="37" ht="18.75" customHeight="1" spans="1:8">
      <c r="A37" s="61">
        <v>2010350</v>
      </c>
      <c r="B37" s="61" t="s">
        <v>65</v>
      </c>
      <c r="C37" s="128">
        <v>1222</v>
      </c>
      <c r="D37" s="147">
        <v>1103.2</v>
      </c>
      <c r="E37" s="148">
        <f t="shared" si="3"/>
        <v>0.90278232405892</v>
      </c>
      <c r="H37" s="149"/>
    </row>
    <row r="38" ht="18.75" customHeight="1" spans="1:8">
      <c r="A38" s="61">
        <v>2010399</v>
      </c>
      <c r="B38" s="61" t="s">
        <v>78</v>
      </c>
      <c r="C38" s="128"/>
      <c r="D38" s="147"/>
      <c r="E38" s="148"/>
      <c r="H38" s="149"/>
    </row>
    <row r="39" ht="18.75" customHeight="1" spans="1:8">
      <c r="A39" s="61">
        <v>20104</v>
      </c>
      <c r="B39" s="61" t="s">
        <v>79</v>
      </c>
      <c r="C39" s="127">
        <v>1083</v>
      </c>
      <c r="D39" s="147">
        <v>542.5</v>
      </c>
      <c r="E39" s="148">
        <f>D39/C39</f>
        <v>0.500923361034164</v>
      </c>
      <c r="H39" s="149"/>
    </row>
    <row r="40" ht="18.75" customHeight="1" spans="1:8">
      <c r="A40" s="61">
        <v>2010401</v>
      </c>
      <c r="B40" s="61" t="s">
        <v>56</v>
      </c>
      <c r="C40" s="128">
        <v>400</v>
      </c>
      <c r="D40" s="147">
        <v>242.9</v>
      </c>
      <c r="E40" s="148">
        <f>D40/C40</f>
        <v>0.60725</v>
      </c>
      <c r="H40" s="149"/>
    </row>
    <row r="41" ht="18.75" customHeight="1" spans="1:8">
      <c r="A41" s="61">
        <v>2010402</v>
      </c>
      <c r="B41" s="61" t="s">
        <v>57</v>
      </c>
      <c r="C41" s="128"/>
      <c r="D41" s="147"/>
      <c r="E41" s="148"/>
      <c r="H41" s="149"/>
    </row>
    <row r="42" ht="18.75" customHeight="1" spans="1:8">
      <c r="A42" s="61">
        <v>2010403</v>
      </c>
      <c r="B42" s="61" t="s">
        <v>58</v>
      </c>
      <c r="C42" s="128"/>
      <c r="D42" s="147"/>
      <c r="E42" s="148"/>
      <c r="H42" s="149"/>
    </row>
    <row r="43" ht="18.75" customHeight="1" spans="1:8">
      <c r="A43" s="61">
        <v>2010404</v>
      </c>
      <c r="B43" s="61" t="s">
        <v>80</v>
      </c>
      <c r="C43" s="128"/>
      <c r="D43" s="147"/>
      <c r="E43" s="148"/>
      <c r="H43" s="149"/>
    </row>
    <row r="44" ht="18.75" customHeight="1" spans="1:8">
      <c r="A44" s="61">
        <v>2010405</v>
      </c>
      <c r="B44" s="61" t="s">
        <v>81</v>
      </c>
      <c r="C44" s="128"/>
      <c r="D44" s="147"/>
      <c r="E44" s="148"/>
      <c r="H44" s="149"/>
    </row>
    <row r="45" ht="18.75" customHeight="1" spans="1:8">
      <c r="A45" s="61">
        <v>2010406</v>
      </c>
      <c r="B45" s="61" t="s">
        <v>82</v>
      </c>
      <c r="C45" s="128"/>
      <c r="D45" s="147"/>
      <c r="E45" s="148"/>
      <c r="H45" s="149"/>
    </row>
    <row r="46" ht="18.75" customHeight="1" spans="1:8">
      <c r="A46" s="61">
        <v>2010407</v>
      </c>
      <c r="B46" s="61" t="s">
        <v>83</v>
      </c>
      <c r="C46" s="128"/>
      <c r="D46" s="147"/>
      <c r="E46" s="148"/>
      <c r="H46" s="149"/>
    </row>
    <row r="47" ht="18.75" customHeight="1" spans="1:8">
      <c r="A47" s="61">
        <v>2010408</v>
      </c>
      <c r="B47" s="61" t="s">
        <v>84</v>
      </c>
      <c r="C47" s="128">
        <v>181</v>
      </c>
      <c r="D47" s="147"/>
      <c r="E47" s="148"/>
      <c r="H47" s="149"/>
    </row>
    <row r="48" ht="18.75" customHeight="1" spans="1:8">
      <c r="A48" s="61">
        <v>2010450</v>
      </c>
      <c r="B48" s="61" t="s">
        <v>65</v>
      </c>
      <c r="C48" s="128">
        <v>502</v>
      </c>
      <c r="D48" s="147">
        <v>299.6</v>
      </c>
      <c r="E48" s="148">
        <f t="shared" ref="E48:E52" si="4">D48/C48</f>
        <v>0.596812749003984</v>
      </c>
      <c r="H48" s="149"/>
    </row>
    <row r="49" ht="18.75" customHeight="1" spans="1:8">
      <c r="A49" s="61">
        <v>2010499</v>
      </c>
      <c r="B49" s="61" t="s">
        <v>85</v>
      </c>
      <c r="C49" s="128"/>
      <c r="D49" s="147"/>
      <c r="E49" s="148"/>
      <c r="H49" s="149"/>
    </row>
    <row r="50" ht="18.75" customHeight="1" spans="1:8">
      <c r="A50" s="61">
        <v>20105</v>
      </c>
      <c r="B50" s="61" t="s">
        <v>86</v>
      </c>
      <c r="C50" s="127">
        <v>1282</v>
      </c>
      <c r="D50" s="147">
        <v>483</v>
      </c>
      <c r="E50" s="148">
        <f t="shared" si="4"/>
        <v>0.376755070202808</v>
      </c>
      <c r="H50" s="149"/>
    </row>
    <row r="51" ht="18.75" customHeight="1" spans="1:8">
      <c r="A51" s="61">
        <v>2010501</v>
      </c>
      <c r="B51" s="61" t="s">
        <v>56</v>
      </c>
      <c r="C51" s="128">
        <v>600</v>
      </c>
      <c r="D51" s="147">
        <v>144.9</v>
      </c>
      <c r="E51" s="148">
        <f t="shared" si="4"/>
        <v>0.2415</v>
      </c>
      <c r="H51" s="149"/>
    </row>
    <row r="52" ht="18.75" customHeight="1" spans="1:8">
      <c r="A52" s="61">
        <v>2010502</v>
      </c>
      <c r="B52" s="61" t="s">
        <v>57</v>
      </c>
      <c r="C52" s="128">
        <v>90</v>
      </c>
      <c r="D52" s="147">
        <v>7</v>
      </c>
      <c r="E52" s="148">
        <f t="shared" si="4"/>
        <v>0.0777777777777778</v>
      </c>
      <c r="H52" s="149"/>
    </row>
    <row r="53" ht="18.75" customHeight="1" spans="1:8">
      <c r="A53" s="61">
        <v>2010503</v>
      </c>
      <c r="B53" s="61" t="s">
        <v>58</v>
      </c>
      <c r="C53" s="128"/>
      <c r="D53" s="147"/>
      <c r="E53" s="148"/>
      <c r="H53" s="149"/>
    </row>
    <row r="54" ht="18.75" customHeight="1" spans="1:8">
      <c r="A54" s="61">
        <v>2010504</v>
      </c>
      <c r="B54" s="61" t="s">
        <v>87</v>
      </c>
      <c r="C54" s="128"/>
      <c r="D54" s="147"/>
      <c r="E54" s="148"/>
      <c r="H54" s="149"/>
    </row>
    <row r="55" ht="18.75" customHeight="1" spans="1:8">
      <c r="A55" s="61">
        <v>2010505</v>
      </c>
      <c r="B55" s="61" t="s">
        <v>88</v>
      </c>
      <c r="C55" s="128"/>
      <c r="D55" s="147"/>
      <c r="E55" s="148"/>
      <c r="H55" s="149"/>
    </row>
    <row r="56" ht="18.75" customHeight="1" spans="1:8">
      <c r="A56" s="61">
        <v>2010506</v>
      </c>
      <c r="B56" s="61" t="s">
        <v>89</v>
      </c>
      <c r="C56" s="128"/>
      <c r="D56" s="147"/>
      <c r="E56" s="148"/>
      <c r="H56" s="149"/>
    </row>
    <row r="57" ht="18.75" customHeight="1" spans="1:8">
      <c r="A57" s="61">
        <v>2010507</v>
      </c>
      <c r="B57" s="61" t="s">
        <v>90</v>
      </c>
      <c r="C57" s="128">
        <v>150</v>
      </c>
      <c r="D57" s="147"/>
      <c r="E57" s="148"/>
      <c r="H57" s="149"/>
    </row>
    <row r="58" ht="18.75" customHeight="1" spans="1:8">
      <c r="A58" s="61">
        <v>2010508</v>
      </c>
      <c r="B58" s="61" t="s">
        <v>91</v>
      </c>
      <c r="C58" s="128"/>
      <c r="D58" s="147"/>
      <c r="E58" s="148"/>
      <c r="H58" s="149"/>
    </row>
    <row r="59" ht="18.75" customHeight="1" spans="1:8">
      <c r="A59" s="61">
        <v>2010550</v>
      </c>
      <c r="B59" s="61" t="s">
        <v>65</v>
      </c>
      <c r="C59" s="128">
        <v>442</v>
      </c>
      <c r="D59" s="147">
        <v>331.1</v>
      </c>
      <c r="E59" s="148">
        <f t="shared" ref="E59:E63" si="5">D59/C59</f>
        <v>0.749095022624434</v>
      </c>
      <c r="H59" s="149"/>
    </row>
    <row r="60" ht="18.75" customHeight="1" spans="1:8">
      <c r="A60" s="61">
        <v>2010599</v>
      </c>
      <c r="B60" s="61" t="s">
        <v>92</v>
      </c>
      <c r="C60" s="128"/>
      <c r="D60" s="147"/>
      <c r="E60" s="148"/>
      <c r="H60" s="149"/>
    </row>
    <row r="61" ht="18.75" customHeight="1" spans="1:8">
      <c r="A61" s="61">
        <v>20106</v>
      </c>
      <c r="B61" s="61" t="s">
        <v>93</v>
      </c>
      <c r="C61" s="127">
        <v>2325</v>
      </c>
      <c r="D61" s="147">
        <v>1456</v>
      </c>
      <c r="E61" s="148">
        <f t="shared" si="5"/>
        <v>0.626236559139785</v>
      </c>
      <c r="H61" s="149"/>
    </row>
    <row r="62" ht="18.75" customHeight="1" spans="1:8">
      <c r="A62" s="61">
        <v>2010601</v>
      </c>
      <c r="B62" s="61" t="s">
        <v>56</v>
      </c>
      <c r="C62" s="128">
        <v>772</v>
      </c>
      <c r="D62" s="147">
        <v>365.4</v>
      </c>
      <c r="E62" s="148">
        <f t="shared" si="5"/>
        <v>0.473316062176166</v>
      </c>
      <c r="H62" s="149"/>
    </row>
    <row r="63" ht="18.75" customHeight="1" spans="1:8">
      <c r="A63" s="61">
        <v>2010602</v>
      </c>
      <c r="B63" s="61" t="s">
        <v>57</v>
      </c>
      <c r="C63" s="128">
        <v>160</v>
      </c>
      <c r="D63" s="147">
        <v>127.4</v>
      </c>
      <c r="E63" s="148">
        <f t="shared" si="5"/>
        <v>0.79625</v>
      </c>
      <c r="H63" s="149"/>
    </row>
    <row r="64" ht="18.75" customHeight="1" spans="1:8">
      <c r="A64" s="61">
        <v>2010603</v>
      </c>
      <c r="B64" s="61" t="s">
        <v>58</v>
      </c>
      <c r="C64" s="128"/>
      <c r="D64" s="147"/>
      <c r="E64" s="148"/>
      <c r="H64" s="149"/>
    </row>
    <row r="65" ht="18.75" customHeight="1" spans="1:8">
      <c r="A65" s="61">
        <v>2010604</v>
      </c>
      <c r="B65" s="61" t="s">
        <v>94</v>
      </c>
      <c r="C65" s="128">
        <v>23</v>
      </c>
      <c r="D65" s="147">
        <v>33.6</v>
      </c>
      <c r="E65" s="148">
        <f t="shared" ref="E65:E70" si="6">D65/C65</f>
        <v>1.46086956521739</v>
      </c>
      <c r="H65" s="149"/>
    </row>
    <row r="66" ht="18.75" customHeight="1" spans="1:8">
      <c r="A66" s="61">
        <v>2010605</v>
      </c>
      <c r="B66" s="61" t="s">
        <v>95</v>
      </c>
      <c r="C66" s="128">
        <v>60</v>
      </c>
      <c r="D66" s="147">
        <v>68.6</v>
      </c>
      <c r="E66" s="148">
        <f t="shared" si="6"/>
        <v>1.14333333333333</v>
      </c>
      <c r="H66" s="149"/>
    </row>
    <row r="67" ht="18.75" customHeight="1" spans="1:8">
      <c r="A67" s="61">
        <v>2010606</v>
      </c>
      <c r="B67" s="61" t="s">
        <v>96</v>
      </c>
      <c r="C67" s="128"/>
      <c r="D67" s="147"/>
      <c r="E67" s="148"/>
      <c r="H67" s="149"/>
    </row>
    <row r="68" ht="18.75" customHeight="1" spans="1:8">
      <c r="A68" s="61">
        <v>2010607</v>
      </c>
      <c r="B68" s="61" t="s">
        <v>97</v>
      </c>
      <c r="C68" s="128">
        <v>25</v>
      </c>
      <c r="D68" s="147">
        <v>35.7</v>
      </c>
      <c r="E68" s="148">
        <f t="shared" si="6"/>
        <v>1.428</v>
      </c>
      <c r="H68" s="149"/>
    </row>
    <row r="69" ht="18.75" customHeight="1" spans="1:8">
      <c r="A69" s="61">
        <v>2010608</v>
      </c>
      <c r="B69" s="61" t="s">
        <v>98</v>
      </c>
      <c r="C69" s="128">
        <v>300</v>
      </c>
      <c r="D69" s="147">
        <v>400.4</v>
      </c>
      <c r="E69" s="148">
        <f t="shared" si="6"/>
        <v>1.33466666666667</v>
      </c>
      <c r="H69" s="149"/>
    </row>
    <row r="70" ht="18.75" customHeight="1" spans="1:8">
      <c r="A70" s="61">
        <v>2010650</v>
      </c>
      <c r="B70" s="61" t="s">
        <v>65</v>
      </c>
      <c r="C70" s="128">
        <v>985</v>
      </c>
      <c r="D70" s="147">
        <v>424.9</v>
      </c>
      <c r="E70" s="148">
        <f t="shared" si="6"/>
        <v>0.431370558375634</v>
      </c>
      <c r="H70" s="149"/>
    </row>
    <row r="71" ht="18.75" customHeight="1" spans="1:8">
      <c r="A71" s="61">
        <v>2010699</v>
      </c>
      <c r="B71" s="61" t="s">
        <v>99</v>
      </c>
      <c r="C71" s="128"/>
      <c r="D71" s="147"/>
      <c r="E71" s="148"/>
      <c r="H71" s="149"/>
    </row>
    <row r="72" ht="18.75" customHeight="1" spans="1:8">
      <c r="A72" s="61">
        <v>20107</v>
      </c>
      <c r="B72" s="61" t="s">
        <v>100</v>
      </c>
      <c r="C72" s="127"/>
      <c r="D72" s="147"/>
      <c r="E72" s="148"/>
      <c r="H72" s="149"/>
    </row>
    <row r="73" ht="18.75" customHeight="1" spans="1:8">
      <c r="A73" s="61">
        <v>2010701</v>
      </c>
      <c r="B73" s="61" t="s">
        <v>56</v>
      </c>
      <c r="C73" s="128"/>
      <c r="D73" s="147"/>
      <c r="E73" s="148"/>
      <c r="H73" s="149"/>
    </row>
    <row r="74" ht="18.75" customHeight="1" spans="1:8">
      <c r="A74" s="61">
        <v>2010702</v>
      </c>
      <c r="B74" s="61" t="s">
        <v>57</v>
      </c>
      <c r="C74" s="128"/>
      <c r="D74" s="147"/>
      <c r="E74" s="148"/>
      <c r="H74" s="149"/>
    </row>
    <row r="75" ht="18.75" customHeight="1" spans="1:8">
      <c r="A75" s="61">
        <v>2010703</v>
      </c>
      <c r="B75" s="61" t="s">
        <v>58</v>
      </c>
      <c r="C75" s="128"/>
      <c r="D75" s="147"/>
      <c r="E75" s="148"/>
      <c r="H75" s="149"/>
    </row>
    <row r="76" ht="18.75" customHeight="1" spans="1:8">
      <c r="A76" s="61">
        <v>2010709</v>
      </c>
      <c r="B76" s="61" t="s">
        <v>97</v>
      </c>
      <c r="C76" s="128"/>
      <c r="D76" s="147"/>
      <c r="E76" s="148"/>
      <c r="H76" s="149"/>
    </row>
    <row r="77" ht="18.75" customHeight="1" spans="1:8">
      <c r="A77" s="61">
        <v>2010710</v>
      </c>
      <c r="B77" s="61" t="s">
        <v>101</v>
      </c>
      <c r="C77" s="128"/>
      <c r="D77" s="147"/>
      <c r="E77" s="148"/>
      <c r="H77" s="149"/>
    </row>
    <row r="78" ht="18.75" customHeight="1" spans="1:8">
      <c r="A78" s="61">
        <v>2010750</v>
      </c>
      <c r="B78" s="61" t="s">
        <v>65</v>
      </c>
      <c r="C78" s="128"/>
      <c r="D78" s="147"/>
      <c r="E78" s="148"/>
      <c r="H78" s="149"/>
    </row>
    <row r="79" ht="18.75" customHeight="1" spans="1:8">
      <c r="A79" s="61">
        <v>2010799</v>
      </c>
      <c r="B79" s="61" t="s">
        <v>102</v>
      </c>
      <c r="C79" s="128"/>
      <c r="D79" s="147"/>
      <c r="E79" s="148"/>
      <c r="H79" s="149"/>
    </row>
    <row r="80" ht="18.75" customHeight="1" spans="1:8">
      <c r="A80" s="61">
        <v>20108</v>
      </c>
      <c r="B80" s="61" t="s">
        <v>103</v>
      </c>
      <c r="C80" s="127">
        <v>399</v>
      </c>
      <c r="D80" s="147">
        <v>336.7</v>
      </c>
      <c r="E80" s="148">
        <f>D80/C80</f>
        <v>0.843859649122807</v>
      </c>
      <c r="H80" s="149"/>
    </row>
    <row r="81" ht="18.75" customHeight="1" spans="1:8">
      <c r="A81" s="61">
        <v>2010801</v>
      </c>
      <c r="B81" s="61" t="s">
        <v>56</v>
      </c>
      <c r="C81" s="128">
        <v>310</v>
      </c>
      <c r="D81" s="147">
        <v>261.8</v>
      </c>
      <c r="E81" s="148">
        <f>D81/C81</f>
        <v>0.844516129032258</v>
      </c>
      <c r="H81" s="149"/>
    </row>
    <row r="82" ht="18.75" customHeight="1" spans="1:8">
      <c r="A82" s="61">
        <v>2010802</v>
      </c>
      <c r="B82" s="61" t="s">
        <v>57</v>
      </c>
      <c r="C82" s="128"/>
      <c r="D82" s="147"/>
      <c r="E82" s="148"/>
      <c r="H82" s="149"/>
    </row>
    <row r="83" ht="18.75" customHeight="1" spans="1:8">
      <c r="A83" s="61">
        <v>2010803</v>
      </c>
      <c r="B83" s="61" t="s">
        <v>58</v>
      </c>
      <c r="C83" s="128"/>
      <c r="D83" s="147"/>
      <c r="E83" s="148"/>
      <c r="H83" s="149"/>
    </row>
    <row r="84" ht="18.75" customHeight="1" spans="1:8">
      <c r="A84" s="61">
        <v>2010804</v>
      </c>
      <c r="B84" s="61" t="s">
        <v>104</v>
      </c>
      <c r="C84" s="128"/>
      <c r="D84" s="147"/>
      <c r="E84" s="148"/>
      <c r="H84" s="149"/>
    </row>
    <row r="85" ht="18.75" customHeight="1" spans="1:8">
      <c r="A85" s="61">
        <v>2010805</v>
      </c>
      <c r="B85" s="61" t="s">
        <v>105</v>
      </c>
      <c r="C85" s="128"/>
      <c r="D85" s="147"/>
      <c r="E85" s="148"/>
      <c r="H85" s="149"/>
    </row>
    <row r="86" ht="18.75" customHeight="1" spans="1:8">
      <c r="A86" s="61">
        <v>2010806</v>
      </c>
      <c r="B86" s="61" t="s">
        <v>97</v>
      </c>
      <c r="C86" s="128"/>
      <c r="D86" s="147"/>
      <c r="E86" s="148"/>
      <c r="H86" s="149"/>
    </row>
    <row r="87" ht="18.75" customHeight="1" spans="1:8">
      <c r="A87" s="61">
        <v>2010850</v>
      </c>
      <c r="B87" s="61" t="s">
        <v>65</v>
      </c>
      <c r="C87" s="128">
        <v>89</v>
      </c>
      <c r="D87" s="147">
        <v>74.9</v>
      </c>
      <c r="E87" s="148">
        <f>D87/C87</f>
        <v>0.841573033707865</v>
      </c>
      <c r="H87" s="149"/>
    </row>
    <row r="88" ht="18.75" customHeight="1" spans="1:8">
      <c r="A88" s="61">
        <v>2010899</v>
      </c>
      <c r="B88" s="61" t="s">
        <v>106</v>
      </c>
      <c r="C88" s="128"/>
      <c r="D88" s="147"/>
      <c r="E88" s="148"/>
      <c r="H88" s="149"/>
    </row>
    <row r="89" ht="18.75" customHeight="1" spans="1:8">
      <c r="A89" s="61">
        <v>20109</v>
      </c>
      <c r="B89" s="61" t="s">
        <v>107</v>
      </c>
      <c r="C89" s="127"/>
      <c r="D89" s="147"/>
      <c r="E89" s="148"/>
      <c r="H89" s="149"/>
    </row>
    <row r="90" ht="18.75" customHeight="1" spans="1:8">
      <c r="A90" s="61">
        <v>2010901</v>
      </c>
      <c r="B90" s="61" t="s">
        <v>56</v>
      </c>
      <c r="C90" s="128"/>
      <c r="D90" s="147"/>
      <c r="E90" s="148"/>
      <c r="H90" s="149"/>
    </row>
    <row r="91" ht="18.75" customHeight="1" spans="1:8">
      <c r="A91" s="61">
        <v>2010902</v>
      </c>
      <c r="B91" s="61" t="s">
        <v>57</v>
      </c>
      <c r="C91" s="128"/>
      <c r="D91" s="147"/>
      <c r="E91" s="148"/>
      <c r="H91" s="149"/>
    </row>
    <row r="92" ht="18.75" customHeight="1" spans="1:8">
      <c r="A92" s="61">
        <v>2010903</v>
      </c>
      <c r="B92" s="61" t="s">
        <v>58</v>
      </c>
      <c r="C92" s="128"/>
      <c r="D92" s="147"/>
      <c r="E92" s="148"/>
      <c r="H92" s="149"/>
    </row>
    <row r="93" ht="18.75" customHeight="1" spans="1:8">
      <c r="A93" s="61">
        <v>2010905</v>
      </c>
      <c r="B93" s="61" t="s">
        <v>108</v>
      </c>
      <c r="C93" s="128"/>
      <c r="D93" s="147"/>
      <c r="E93" s="148"/>
      <c r="H93" s="149"/>
    </row>
    <row r="94" ht="18.75" customHeight="1" spans="1:8">
      <c r="A94" s="61">
        <v>2010907</v>
      </c>
      <c r="B94" s="61" t="s">
        <v>109</v>
      </c>
      <c r="C94" s="128"/>
      <c r="D94" s="147"/>
      <c r="E94" s="148"/>
      <c r="H94" s="149"/>
    </row>
    <row r="95" ht="18.75" customHeight="1" spans="1:8">
      <c r="A95" s="61">
        <v>2010908</v>
      </c>
      <c r="B95" s="61" t="s">
        <v>97</v>
      </c>
      <c r="C95" s="128"/>
      <c r="D95" s="147"/>
      <c r="E95" s="148"/>
      <c r="H95" s="149"/>
    </row>
    <row r="96" ht="18.75" customHeight="1" spans="1:8">
      <c r="A96" s="61">
        <v>2010909</v>
      </c>
      <c r="B96" s="61" t="s">
        <v>110</v>
      </c>
      <c r="C96" s="128"/>
      <c r="D96" s="147"/>
      <c r="E96" s="148"/>
      <c r="H96" s="149"/>
    </row>
    <row r="97" ht="18.75" customHeight="1" spans="1:8">
      <c r="A97" s="61">
        <v>2010910</v>
      </c>
      <c r="B97" s="61" t="s">
        <v>111</v>
      </c>
      <c r="C97" s="128"/>
      <c r="D97" s="147"/>
      <c r="E97" s="148"/>
      <c r="H97" s="149"/>
    </row>
    <row r="98" ht="18.75" customHeight="1" spans="1:8">
      <c r="A98" s="61">
        <v>2010911</v>
      </c>
      <c r="B98" s="61" t="s">
        <v>112</v>
      </c>
      <c r="C98" s="128"/>
      <c r="D98" s="147"/>
      <c r="E98" s="148"/>
      <c r="H98" s="149"/>
    </row>
    <row r="99" ht="18.75" customHeight="1" spans="1:8">
      <c r="A99" s="61">
        <v>2010912</v>
      </c>
      <c r="B99" s="61" t="s">
        <v>113</v>
      </c>
      <c r="C99" s="128"/>
      <c r="D99" s="147"/>
      <c r="E99" s="148"/>
      <c r="H99" s="149"/>
    </row>
    <row r="100" ht="18.75" customHeight="1" spans="1:8">
      <c r="A100" s="61">
        <v>2010950</v>
      </c>
      <c r="B100" s="61" t="s">
        <v>65</v>
      </c>
      <c r="C100" s="128"/>
      <c r="D100" s="147"/>
      <c r="E100" s="148"/>
      <c r="H100" s="149"/>
    </row>
    <row r="101" ht="18.75" customHeight="1" spans="1:8">
      <c r="A101" s="61">
        <v>2010999</v>
      </c>
      <c r="B101" s="61" t="s">
        <v>114</v>
      </c>
      <c r="C101" s="128"/>
      <c r="D101" s="147"/>
      <c r="E101" s="148"/>
      <c r="H101" s="149"/>
    </row>
    <row r="102" ht="18.75" customHeight="1" spans="1:8">
      <c r="A102" s="61">
        <v>20111</v>
      </c>
      <c r="B102" s="61" t="s">
        <v>115</v>
      </c>
      <c r="C102" s="127">
        <v>2519</v>
      </c>
      <c r="D102" s="147">
        <v>1813.7</v>
      </c>
      <c r="E102" s="148">
        <f>D102/C102</f>
        <v>0.720007939658595</v>
      </c>
      <c r="H102" s="149"/>
    </row>
    <row r="103" ht="18.75" customHeight="1" spans="1:8">
      <c r="A103" s="61">
        <v>2011101</v>
      </c>
      <c r="B103" s="61" t="s">
        <v>56</v>
      </c>
      <c r="C103" s="128">
        <v>2419</v>
      </c>
      <c r="D103" s="147">
        <v>1752.1</v>
      </c>
      <c r="E103" s="148">
        <f>D103/C103</f>
        <v>0.724307565109549</v>
      </c>
      <c r="H103" s="149"/>
    </row>
    <row r="104" ht="18.75" customHeight="1" spans="1:8">
      <c r="A104" s="61">
        <v>2011102</v>
      </c>
      <c r="B104" s="61" t="s">
        <v>57</v>
      </c>
      <c r="C104" s="128"/>
      <c r="D104" s="147"/>
      <c r="E104" s="148"/>
      <c r="H104" s="149"/>
    </row>
    <row r="105" ht="18.75" customHeight="1" spans="1:8">
      <c r="A105" s="61">
        <v>2011103</v>
      </c>
      <c r="B105" s="61" t="s">
        <v>58</v>
      </c>
      <c r="C105" s="128"/>
      <c r="D105" s="147"/>
      <c r="E105" s="148"/>
      <c r="H105" s="149"/>
    </row>
    <row r="106" ht="18.75" customHeight="1" spans="1:8">
      <c r="A106" s="61">
        <v>2011104</v>
      </c>
      <c r="B106" s="61" t="s">
        <v>116</v>
      </c>
      <c r="C106" s="128"/>
      <c r="D106" s="147"/>
      <c r="E106" s="148"/>
      <c r="H106" s="149"/>
    </row>
    <row r="107" ht="18.75" customHeight="1" spans="1:8">
      <c r="A107" s="61">
        <v>2011105</v>
      </c>
      <c r="B107" s="61" t="s">
        <v>117</v>
      </c>
      <c r="C107" s="128"/>
      <c r="D107" s="147"/>
      <c r="E107" s="148"/>
      <c r="H107" s="149"/>
    </row>
    <row r="108" ht="18.75" customHeight="1" spans="1:8">
      <c r="A108" s="61">
        <v>2011106</v>
      </c>
      <c r="B108" s="61" t="s">
        <v>118</v>
      </c>
      <c r="C108" s="128"/>
      <c r="D108" s="147"/>
      <c r="E108" s="148"/>
      <c r="H108" s="149"/>
    </row>
    <row r="109" ht="18.75" customHeight="1" spans="1:8">
      <c r="A109" s="61">
        <v>2011150</v>
      </c>
      <c r="B109" s="61" t="s">
        <v>65</v>
      </c>
      <c r="C109" s="128"/>
      <c r="D109" s="147"/>
      <c r="E109" s="148"/>
      <c r="H109" s="149"/>
    </row>
    <row r="110" ht="18.75" customHeight="1" spans="1:8">
      <c r="A110" s="61">
        <v>2011199</v>
      </c>
      <c r="B110" s="61" t="s">
        <v>119</v>
      </c>
      <c r="C110" s="128">
        <v>100</v>
      </c>
      <c r="D110" s="147">
        <v>61.6</v>
      </c>
      <c r="E110" s="148">
        <f t="shared" ref="E110:E112" si="7">D110/C110</f>
        <v>0.616</v>
      </c>
      <c r="H110" s="149"/>
    </row>
    <row r="111" ht="18.75" customHeight="1" spans="1:8">
      <c r="A111" s="61">
        <v>20113</v>
      </c>
      <c r="B111" s="61" t="s">
        <v>120</v>
      </c>
      <c r="C111" s="127">
        <v>1913</v>
      </c>
      <c r="D111" s="147">
        <v>3481.1</v>
      </c>
      <c r="E111" s="148">
        <f t="shared" si="7"/>
        <v>1.81970726607423</v>
      </c>
      <c r="H111" s="149"/>
    </row>
    <row r="112" ht="18.75" customHeight="1" spans="1:8">
      <c r="A112" s="61">
        <v>2011301</v>
      </c>
      <c r="B112" s="61" t="s">
        <v>56</v>
      </c>
      <c r="C112" s="128">
        <v>1643</v>
      </c>
      <c r="D112" s="147">
        <v>1762.6</v>
      </c>
      <c r="E112" s="148">
        <f t="shared" si="7"/>
        <v>1.07279367011564</v>
      </c>
      <c r="H112" s="149"/>
    </row>
    <row r="113" ht="18.75" customHeight="1" spans="1:8">
      <c r="A113" s="61">
        <v>2011302</v>
      </c>
      <c r="B113" s="61" t="s">
        <v>57</v>
      </c>
      <c r="C113" s="128"/>
      <c r="D113" s="147"/>
      <c r="E113" s="148"/>
      <c r="H113" s="149"/>
    </row>
    <row r="114" ht="18.75" customHeight="1" spans="1:8">
      <c r="A114" s="61">
        <v>2011303</v>
      </c>
      <c r="B114" s="61" t="s">
        <v>58</v>
      </c>
      <c r="C114" s="128"/>
      <c r="D114" s="147"/>
      <c r="E114" s="148"/>
      <c r="H114" s="149"/>
    </row>
    <row r="115" ht="18.75" customHeight="1" spans="1:8">
      <c r="A115" s="61">
        <v>2011304</v>
      </c>
      <c r="B115" s="61" t="s">
        <v>121</v>
      </c>
      <c r="C115" s="128"/>
      <c r="D115" s="147"/>
      <c r="E115" s="148"/>
      <c r="H115" s="149"/>
    </row>
    <row r="116" ht="18.75" customHeight="1" spans="1:8">
      <c r="A116" s="61">
        <v>2011305</v>
      </c>
      <c r="B116" s="61" t="s">
        <v>122</v>
      </c>
      <c r="C116" s="128"/>
      <c r="D116" s="147"/>
      <c r="E116" s="148"/>
      <c r="H116" s="149"/>
    </row>
    <row r="117" ht="18.75" customHeight="1" spans="1:8">
      <c r="A117" s="61">
        <v>2011306</v>
      </c>
      <c r="B117" s="61" t="s">
        <v>123</v>
      </c>
      <c r="C117" s="128"/>
      <c r="D117" s="147"/>
      <c r="E117" s="148"/>
      <c r="H117" s="149"/>
    </row>
    <row r="118" ht="18.75" customHeight="1" spans="1:8">
      <c r="A118" s="61">
        <v>2011307</v>
      </c>
      <c r="B118" s="61" t="s">
        <v>124</v>
      </c>
      <c r="C118" s="128"/>
      <c r="D118" s="147"/>
      <c r="E118" s="148"/>
      <c r="H118" s="149"/>
    </row>
    <row r="119" ht="18.75" customHeight="1" spans="1:8">
      <c r="A119" s="61">
        <v>2011308</v>
      </c>
      <c r="B119" s="61" t="s">
        <v>125</v>
      </c>
      <c r="C119" s="128"/>
      <c r="D119" s="147">
        <v>645.4</v>
      </c>
      <c r="E119" s="148"/>
      <c r="H119" s="149"/>
    </row>
    <row r="120" ht="18.75" customHeight="1" spans="1:8">
      <c r="A120" s="61">
        <v>2011350</v>
      </c>
      <c r="B120" s="61" t="s">
        <v>65</v>
      </c>
      <c r="C120" s="128">
        <v>270</v>
      </c>
      <c r="D120" s="147">
        <v>1073.1</v>
      </c>
      <c r="E120" s="148">
        <f>D120/C120</f>
        <v>3.97444444444444</v>
      </c>
      <c r="H120" s="149"/>
    </row>
    <row r="121" ht="18.75" customHeight="1" spans="1:8">
      <c r="A121" s="61">
        <v>2011399</v>
      </c>
      <c r="B121" s="61" t="s">
        <v>126</v>
      </c>
      <c r="C121" s="128"/>
      <c r="D121" s="147"/>
      <c r="E121" s="148"/>
      <c r="H121" s="149"/>
    </row>
    <row r="122" ht="18.75" customHeight="1" spans="1:8">
      <c r="A122" s="61">
        <v>20114</v>
      </c>
      <c r="B122" s="61" t="s">
        <v>127</v>
      </c>
      <c r="C122" s="127"/>
      <c r="D122" s="147"/>
      <c r="E122" s="148"/>
      <c r="H122" s="149"/>
    </row>
    <row r="123" ht="18.75" customHeight="1" spans="1:8">
      <c r="A123" s="61">
        <v>2011401</v>
      </c>
      <c r="B123" s="61" t="s">
        <v>56</v>
      </c>
      <c r="C123" s="128"/>
      <c r="D123" s="147"/>
      <c r="E123" s="148"/>
      <c r="H123" s="149"/>
    </row>
    <row r="124" ht="18.75" customHeight="1" spans="1:8">
      <c r="A124" s="61">
        <v>2011402</v>
      </c>
      <c r="B124" s="61" t="s">
        <v>57</v>
      </c>
      <c r="C124" s="128"/>
      <c r="D124" s="147"/>
      <c r="E124" s="148"/>
      <c r="H124" s="149"/>
    </row>
    <row r="125" ht="18.75" customHeight="1" spans="1:8">
      <c r="A125" s="61">
        <v>2011403</v>
      </c>
      <c r="B125" s="61" t="s">
        <v>58</v>
      </c>
      <c r="C125" s="128"/>
      <c r="D125" s="147"/>
      <c r="E125" s="148"/>
      <c r="H125" s="149"/>
    </row>
    <row r="126" ht="18.75" customHeight="1" spans="1:8">
      <c r="A126" s="61">
        <v>2011404</v>
      </c>
      <c r="B126" s="61" t="s">
        <v>128</v>
      </c>
      <c r="C126" s="128"/>
      <c r="D126" s="147"/>
      <c r="E126" s="148"/>
      <c r="H126" s="149"/>
    </row>
    <row r="127" ht="18.75" customHeight="1" spans="1:8">
      <c r="A127" s="61">
        <v>2011405</v>
      </c>
      <c r="B127" s="61" t="s">
        <v>129</v>
      </c>
      <c r="C127" s="128"/>
      <c r="D127" s="147"/>
      <c r="E127" s="148"/>
      <c r="H127" s="149"/>
    </row>
    <row r="128" ht="18.75" customHeight="1" spans="1:8">
      <c r="A128" s="61">
        <v>2011408</v>
      </c>
      <c r="B128" s="61" t="s">
        <v>130</v>
      </c>
      <c r="C128" s="128"/>
      <c r="D128" s="147"/>
      <c r="E128" s="148"/>
      <c r="H128" s="149"/>
    </row>
    <row r="129" ht="18.75" customHeight="1" spans="1:8">
      <c r="A129" s="61">
        <v>2011409</v>
      </c>
      <c r="B129" s="61" t="s">
        <v>131</v>
      </c>
      <c r="C129" s="128"/>
      <c r="D129" s="147"/>
      <c r="E129" s="148"/>
      <c r="H129" s="149"/>
    </row>
    <row r="130" ht="18.75" customHeight="1" spans="1:8">
      <c r="A130" s="61">
        <v>2011410</v>
      </c>
      <c r="B130" s="61" t="s">
        <v>132</v>
      </c>
      <c r="C130" s="128"/>
      <c r="D130" s="147"/>
      <c r="E130" s="148"/>
      <c r="H130" s="149"/>
    </row>
    <row r="131" ht="18.75" customHeight="1" spans="1:8">
      <c r="A131" s="61">
        <v>2011411</v>
      </c>
      <c r="B131" s="61" t="s">
        <v>133</v>
      </c>
      <c r="C131" s="128"/>
      <c r="D131" s="147"/>
      <c r="E131" s="148"/>
      <c r="H131" s="149"/>
    </row>
    <row r="132" ht="18.75" customHeight="1" spans="1:8">
      <c r="A132" s="61">
        <v>2011450</v>
      </c>
      <c r="B132" s="61" t="s">
        <v>65</v>
      </c>
      <c r="C132" s="128"/>
      <c r="D132" s="147"/>
      <c r="E132" s="148"/>
      <c r="H132" s="149"/>
    </row>
    <row r="133" ht="18.75" customHeight="1" spans="1:8">
      <c r="A133" s="61">
        <v>2011499</v>
      </c>
      <c r="B133" s="61" t="s">
        <v>134</v>
      </c>
      <c r="C133" s="128"/>
      <c r="D133" s="147"/>
      <c r="E133" s="148"/>
      <c r="H133" s="149"/>
    </row>
    <row r="134" ht="18.75" customHeight="1" spans="1:8">
      <c r="A134" s="61">
        <v>20123</v>
      </c>
      <c r="B134" s="61" t="s">
        <v>135</v>
      </c>
      <c r="C134" s="127"/>
      <c r="D134" s="147"/>
      <c r="E134" s="148"/>
      <c r="H134" s="149"/>
    </row>
    <row r="135" ht="18.75" customHeight="1" spans="1:8">
      <c r="A135" s="61">
        <v>2012301</v>
      </c>
      <c r="B135" s="61" t="s">
        <v>56</v>
      </c>
      <c r="C135" s="128"/>
      <c r="D135" s="147"/>
      <c r="E135" s="148"/>
      <c r="H135" s="149"/>
    </row>
    <row r="136" ht="18.75" customHeight="1" spans="1:8">
      <c r="A136" s="61">
        <v>2012302</v>
      </c>
      <c r="B136" s="61" t="s">
        <v>57</v>
      </c>
      <c r="C136" s="128"/>
      <c r="D136" s="147"/>
      <c r="E136" s="148"/>
      <c r="H136" s="149"/>
    </row>
    <row r="137" ht="18.75" customHeight="1" spans="1:8">
      <c r="A137" s="61">
        <v>2012303</v>
      </c>
      <c r="B137" s="61" t="s">
        <v>58</v>
      </c>
      <c r="C137" s="128"/>
      <c r="D137" s="147"/>
      <c r="E137" s="148"/>
      <c r="H137" s="149"/>
    </row>
    <row r="138" ht="18.75" customHeight="1" spans="1:8">
      <c r="A138" s="61">
        <v>2012304</v>
      </c>
      <c r="B138" s="61" t="s">
        <v>136</v>
      </c>
      <c r="C138" s="128"/>
      <c r="D138" s="147"/>
      <c r="E138" s="148"/>
      <c r="H138" s="149"/>
    </row>
    <row r="139" ht="18.75" customHeight="1" spans="1:8">
      <c r="A139" s="61">
        <v>2012350</v>
      </c>
      <c r="B139" s="61" t="s">
        <v>65</v>
      </c>
      <c r="C139" s="128"/>
      <c r="D139" s="147"/>
      <c r="E139" s="148"/>
      <c r="H139" s="149"/>
    </row>
    <row r="140" ht="18.75" customHeight="1" spans="1:8">
      <c r="A140" s="61">
        <v>2012399</v>
      </c>
      <c r="B140" s="61" t="s">
        <v>137</v>
      </c>
      <c r="C140" s="128"/>
      <c r="D140" s="147"/>
      <c r="E140" s="148"/>
      <c r="H140" s="149"/>
    </row>
    <row r="141" ht="18.75" customHeight="1" spans="1:8">
      <c r="A141" s="61">
        <v>20125</v>
      </c>
      <c r="B141" s="61" t="s">
        <v>138</v>
      </c>
      <c r="C141" s="127"/>
      <c r="D141" s="147"/>
      <c r="E141" s="148"/>
      <c r="H141" s="149"/>
    </row>
    <row r="142" ht="18.75" customHeight="1" spans="1:8">
      <c r="A142" s="61">
        <v>2012501</v>
      </c>
      <c r="B142" s="61" t="s">
        <v>56</v>
      </c>
      <c r="C142" s="128"/>
      <c r="D142" s="147"/>
      <c r="E142" s="148"/>
      <c r="H142" s="149"/>
    </row>
    <row r="143" ht="18.75" customHeight="1" spans="1:8">
      <c r="A143" s="61">
        <v>2012502</v>
      </c>
      <c r="B143" s="61" t="s">
        <v>57</v>
      </c>
      <c r="C143" s="128"/>
      <c r="D143" s="147"/>
      <c r="E143" s="148"/>
      <c r="H143" s="149"/>
    </row>
    <row r="144" ht="18.75" customHeight="1" spans="1:8">
      <c r="A144" s="61">
        <v>2012503</v>
      </c>
      <c r="B144" s="61" t="s">
        <v>58</v>
      </c>
      <c r="C144" s="128"/>
      <c r="D144" s="147"/>
      <c r="E144" s="148"/>
      <c r="H144" s="149"/>
    </row>
    <row r="145" ht="18.75" customHeight="1" spans="1:8">
      <c r="A145" s="61">
        <v>2012504</v>
      </c>
      <c r="B145" s="61" t="s">
        <v>139</v>
      </c>
      <c r="C145" s="128"/>
      <c r="D145" s="147"/>
      <c r="E145" s="148"/>
      <c r="H145" s="149"/>
    </row>
    <row r="146" ht="18.75" customHeight="1" spans="1:8">
      <c r="A146" s="61">
        <v>2012505</v>
      </c>
      <c r="B146" s="61" t="s">
        <v>140</v>
      </c>
      <c r="C146" s="128"/>
      <c r="D146" s="147"/>
      <c r="E146" s="148"/>
      <c r="H146" s="149"/>
    </row>
    <row r="147" ht="18.75" customHeight="1" spans="1:8">
      <c r="A147" s="61">
        <v>2012550</v>
      </c>
      <c r="B147" s="61" t="s">
        <v>65</v>
      </c>
      <c r="C147" s="128"/>
      <c r="D147" s="147"/>
      <c r="E147" s="148"/>
      <c r="H147" s="149"/>
    </row>
    <row r="148" ht="18.75" customHeight="1" spans="1:8">
      <c r="A148" s="61">
        <v>2012599</v>
      </c>
      <c r="B148" s="61" t="s">
        <v>141</v>
      </c>
      <c r="C148" s="128"/>
      <c r="D148" s="147"/>
      <c r="E148" s="148"/>
      <c r="H148" s="149"/>
    </row>
    <row r="149" ht="18.75" customHeight="1" spans="1:8">
      <c r="A149" s="61">
        <v>20126</v>
      </c>
      <c r="B149" s="61" t="s">
        <v>142</v>
      </c>
      <c r="C149" s="127"/>
      <c r="D149" s="147"/>
      <c r="E149" s="148"/>
      <c r="H149" s="149"/>
    </row>
    <row r="150" ht="18.75" customHeight="1" spans="1:8">
      <c r="A150" s="61">
        <v>2012601</v>
      </c>
      <c r="B150" s="61" t="s">
        <v>56</v>
      </c>
      <c r="C150" s="128"/>
      <c r="D150" s="147"/>
      <c r="E150" s="148"/>
      <c r="H150" s="149"/>
    </row>
    <row r="151" ht="18.75" customHeight="1" spans="1:8">
      <c r="A151" s="61">
        <v>2012602</v>
      </c>
      <c r="B151" s="61" t="s">
        <v>57</v>
      </c>
      <c r="C151" s="128"/>
      <c r="D151" s="147"/>
      <c r="E151" s="148"/>
      <c r="H151" s="149"/>
    </row>
    <row r="152" ht="18.75" customHeight="1" spans="1:8">
      <c r="A152" s="61">
        <v>2012603</v>
      </c>
      <c r="B152" s="61" t="s">
        <v>58</v>
      </c>
      <c r="C152" s="128"/>
      <c r="D152" s="147"/>
      <c r="E152" s="148"/>
      <c r="H152" s="149"/>
    </row>
    <row r="153" ht="18.75" customHeight="1" spans="1:8">
      <c r="A153" s="61">
        <v>2012604</v>
      </c>
      <c r="B153" s="61" t="s">
        <v>143</v>
      </c>
      <c r="C153" s="128"/>
      <c r="D153" s="147"/>
      <c r="E153" s="148"/>
      <c r="H153" s="149"/>
    </row>
    <row r="154" ht="18.75" customHeight="1" spans="1:8">
      <c r="A154" s="61">
        <v>2012699</v>
      </c>
      <c r="B154" s="61" t="s">
        <v>144</v>
      </c>
      <c r="C154" s="128"/>
      <c r="D154" s="147"/>
      <c r="E154" s="148"/>
      <c r="H154" s="149"/>
    </row>
    <row r="155" ht="18.75" customHeight="1" spans="1:8">
      <c r="A155" s="61">
        <v>20128</v>
      </c>
      <c r="B155" s="61" t="s">
        <v>145</v>
      </c>
      <c r="C155" s="127"/>
      <c r="D155" s="147"/>
      <c r="E155" s="148"/>
      <c r="H155" s="149"/>
    </row>
    <row r="156" ht="18.75" customHeight="1" spans="1:8">
      <c r="A156" s="61">
        <v>2012801</v>
      </c>
      <c r="B156" s="61" t="s">
        <v>56</v>
      </c>
      <c r="C156" s="128"/>
      <c r="D156" s="147"/>
      <c r="E156" s="148"/>
      <c r="H156" s="149"/>
    </row>
    <row r="157" ht="18.75" customHeight="1" spans="1:8">
      <c r="A157" s="61">
        <v>2012802</v>
      </c>
      <c r="B157" s="61" t="s">
        <v>57</v>
      </c>
      <c r="C157" s="128"/>
      <c r="D157" s="147"/>
      <c r="E157" s="148"/>
      <c r="H157" s="149"/>
    </row>
    <row r="158" ht="18.75" customHeight="1" spans="1:8">
      <c r="A158" s="61">
        <v>2012803</v>
      </c>
      <c r="B158" s="61" t="s">
        <v>58</v>
      </c>
      <c r="C158" s="128"/>
      <c r="D158" s="147"/>
      <c r="E158" s="148"/>
      <c r="H158" s="149"/>
    </row>
    <row r="159" ht="18.75" customHeight="1" spans="1:8">
      <c r="A159" s="61">
        <v>2012804</v>
      </c>
      <c r="B159" s="61" t="s">
        <v>70</v>
      </c>
      <c r="C159" s="128"/>
      <c r="D159" s="147"/>
      <c r="E159" s="148"/>
      <c r="H159" s="149"/>
    </row>
    <row r="160" ht="18.75" customHeight="1" spans="1:8">
      <c r="A160" s="61">
        <v>2012850</v>
      </c>
      <c r="B160" s="61" t="s">
        <v>65</v>
      </c>
      <c r="C160" s="128"/>
      <c r="D160" s="147"/>
      <c r="E160" s="148"/>
      <c r="H160" s="149"/>
    </row>
    <row r="161" ht="18.75" customHeight="1" spans="1:8">
      <c r="A161" s="61">
        <v>2012899</v>
      </c>
      <c r="B161" s="61" t="s">
        <v>146</v>
      </c>
      <c r="C161" s="128"/>
      <c r="D161" s="147"/>
      <c r="E161" s="148"/>
      <c r="H161" s="149"/>
    </row>
    <row r="162" ht="18.75" customHeight="1" spans="1:8">
      <c r="A162" s="61">
        <v>20129</v>
      </c>
      <c r="B162" s="61" t="s">
        <v>147</v>
      </c>
      <c r="C162" s="127">
        <v>1106</v>
      </c>
      <c r="D162" s="147">
        <v>781.2</v>
      </c>
      <c r="E162" s="148">
        <f t="shared" ref="E162:E164" si="8">D162/C162</f>
        <v>0.706329113924051</v>
      </c>
      <c r="H162" s="149"/>
    </row>
    <row r="163" ht="18.75" customHeight="1" spans="1:8">
      <c r="A163" s="61">
        <v>2012901</v>
      </c>
      <c r="B163" s="61" t="s">
        <v>56</v>
      </c>
      <c r="C163" s="128">
        <v>836</v>
      </c>
      <c r="D163" s="147">
        <v>680.4</v>
      </c>
      <c r="E163" s="148">
        <f t="shared" si="8"/>
        <v>0.813875598086124</v>
      </c>
      <c r="H163" s="149"/>
    </row>
    <row r="164" ht="18.75" customHeight="1" spans="1:8">
      <c r="A164" s="61">
        <v>2012902</v>
      </c>
      <c r="B164" s="61" t="s">
        <v>57</v>
      </c>
      <c r="C164" s="128">
        <v>55</v>
      </c>
      <c r="D164" s="147">
        <v>10.5</v>
      </c>
      <c r="E164" s="148">
        <f t="shared" si="8"/>
        <v>0.190909090909091</v>
      </c>
      <c r="H164" s="149"/>
    </row>
    <row r="165" ht="18.75" customHeight="1" spans="1:8">
      <c r="A165" s="61">
        <v>2012903</v>
      </c>
      <c r="B165" s="61" t="s">
        <v>58</v>
      </c>
      <c r="C165" s="128"/>
      <c r="D165" s="147"/>
      <c r="E165" s="148"/>
      <c r="H165" s="149"/>
    </row>
    <row r="166" ht="18.75" customHeight="1" spans="1:8">
      <c r="A166" s="61">
        <v>2012906</v>
      </c>
      <c r="B166" s="61" t="s">
        <v>148</v>
      </c>
      <c r="C166" s="128"/>
      <c r="D166" s="147"/>
      <c r="E166" s="148"/>
      <c r="H166" s="149"/>
    </row>
    <row r="167" ht="18.75" customHeight="1" spans="1:8">
      <c r="A167" s="61">
        <v>2012950</v>
      </c>
      <c r="B167" s="61" t="s">
        <v>65</v>
      </c>
      <c r="C167" s="128">
        <v>215</v>
      </c>
      <c r="D167" s="147">
        <v>90.3</v>
      </c>
      <c r="E167" s="148">
        <f t="shared" ref="E167:E170" si="9">D167/C167</f>
        <v>0.42</v>
      </c>
      <c r="H167" s="149"/>
    </row>
    <row r="168" ht="18.75" customHeight="1" spans="1:8">
      <c r="A168" s="61">
        <v>2012999</v>
      </c>
      <c r="B168" s="61" t="s">
        <v>149</v>
      </c>
      <c r="C168" s="128"/>
      <c r="D168" s="147"/>
      <c r="E168" s="148"/>
      <c r="H168" s="149"/>
    </row>
    <row r="169" ht="18.75" customHeight="1" spans="1:8">
      <c r="A169" s="61">
        <v>20131</v>
      </c>
      <c r="B169" s="61" t="s">
        <v>150</v>
      </c>
      <c r="C169" s="127">
        <v>1020</v>
      </c>
      <c r="D169" s="147">
        <v>4489.1</v>
      </c>
      <c r="E169" s="148">
        <f t="shared" si="9"/>
        <v>4.40107843137255</v>
      </c>
      <c r="H169" s="149"/>
    </row>
    <row r="170" ht="18.75" customHeight="1" spans="1:8">
      <c r="A170" s="61">
        <v>2013101</v>
      </c>
      <c r="B170" s="61" t="s">
        <v>56</v>
      </c>
      <c r="C170" s="128">
        <v>700</v>
      </c>
      <c r="D170" s="147">
        <v>515.2</v>
      </c>
      <c r="E170" s="148">
        <f t="shared" si="9"/>
        <v>0.736</v>
      </c>
      <c r="H170" s="149"/>
    </row>
    <row r="171" ht="18.75" customHeight="1" spans="1:8">
      <c r="A171" s="61">
        <v>2013102</v>
      </c>
      <c r="B171" s="61" t="s">
        <v>57</v>
      </c>
      <c r="C171" s="128"/>
      <c r="D171" s="147"/>
      <c r="E171" s="148"/>
      <c r="H171" s="149"/>
    </row>
    <row r="172" ht="18.75" customHeight="1" spans="1:8">
      <c r="A172" s="61">
        <v>2013103</v>
      </c>
      <c r="B172" s="61" t="s">
        <v>58</v>
      </c>
      <c r="C172" s="128"/>
      <c r="D172" s="147"/>
      <c r="E172" s="148"/>
      <c r="H172" s="149"/>
    </row>
    <row r="173" ht="18.75" customHeight="1" spans="1:8">
      <c r="A173" s="61">
        <v>2013105</v>
      </c>
      <c r="B173" s="61" t="s">
        <v>151</v>
      </c>
      <c r="C173" s="128"/>
      <c r="D173" s="147"/>
      <c r="E173" s="148"/>
      <c r="H173" s="149"/>
    </row>
    <row r="174" ht="18.75" customHeight="1" spans="1:8">
      <c r="A174" s="61">
        <v>2013150</v>
      </c>
      <c r="B174" s="61" t="s">
        <v>65</v>
      </c>
      <c r="C174" s="128">
        <v>320</v>
      </c>
      <c r="D174" s="147">
        <v>3973.9</v>
      </c>
      <c r="E174" s="148">
        <f t="shared" ref="E174:E177" si="10">D174/C174</f>
        <v>12.4184375</v>
      </c>
      <c r="H174" s="149"/>
    </row>
    <row r="175" ht="18.75" customHeight="1" spans="1:8">
      <c r="A175" s="61">
        <v>2013199</v>
      </c>
      <c r="B175" s="61" t="s">
        <v>152</v>
      </c>
      <c r="C175" s="128"/>
      <c r="D175" s="147"/>
      <c r="E175" s="148"/>
      <c r="H175" s="149"/>
    </row>
    <row r="176" ht="18.75" customHeight="1" spans="1:8">
      <c r="A176" s="61">
        <v>20132</v>
      </c>
      <c r="B176" s="61" t="s">
        <v>153</v>
      </c>
      <c r="C176" s="127">
        <v>5362</v>
      </c>
      <c r="D176" s="147">
        <v>1975.4</v>
      </c>
      <c r="E176" s="148">
        <f t="shared" si="10"/>
        <v>0.368407310704961</v>
      </c>
      <c r="H176" s="149"/>
    </row>
    <row r="177" ht="18.75" customHeight="1" spans="1:8">
      <c r="A177" s="61">
        <v>2013201</v>
      </c>
      <c r="B177" s="61" t="s">
        <v>56</v>
      </c>
      <c r="C177" s="128">
        <v>900</v>
      </c>
      <c r="D177" s="147">
        <v>679</v>
      </c>
      <c r="E177" s="148">
        <f t="shared" si="10"/>
        <v>0.754444444444444</v>
      </c>
      <c r="H177" s="149"/>
    </row>
    <row r="178" ht="18.75" customHeight="1" spans="1:8">
      <c r="A178" s="61">
        <v>2013202</v>
      </c>
      <c r="B178" s="61" t="s">
        <v>57</v>
      </c>
      <c r="C178" s="128"/>
      <c r="D178" s="147"/>
      <c r="E178" s="148"/>
      <c r="H178" s="149"/>
    </row>
    <row r="179" ht="18.75" customHeight="1" spans="1:8">
      <c r="A179" s="61">
        <v>2013203</v>
      </c>
      <c r="B179" s="61" t="s">
        <v>58</v>
      </c>
      <c r="C179" s="128"/>
      <c r="D179" s="147"/>
      <c r="E179" s="148"/>
      <c r="H179" s="149"/>
    </row>
    <row r="180" ht="18.75" customHeight="1" spans="1:8">
      <c r="A180" s="61">
        <v>2013204</v>
      </c>
      <c r="B180" s="61" t="s">
        <v>154</v>
      </c>
      <c r="C180" s="128"/>
      <c r="D180" s="147"/>
      <c r="E180" s="148"/>
      <c r="H180" s="149"/>
    </row>
    <row r="181" ht="18.75" customHeight="1" spans="1:8">
      <c r="A181" s="61">
        <v>2013250</v>
      </c>
      <c r="B181" s="61" t="s">
        <v>65</v>
      </c>
      <c r="C181" s="128"/>
      <c r="D181" s="147"/>
      <c r="E181" s="148"/>
      <c r="H181" s="149"/>
    </row>
    <row r="182" ht="18.75" customHeight="1" spans="1:8">
      <c r="A182" s="61">
        <v>2013299</v>
      </c>
      <c r="B182" s="61" t="s">
        <v>155</v>
      </c>
      <c r="C182" s="128">
        <v>4462</v>
      </c>
      <c r="D182" s="147">
        <v>1296.4</v>
      </c>
      <c r="E182" s="148">
        <f t="shared" ref="E182:E184" si="11">D182/C182</f>
        <v>0.290542357687136</v>
      </c>
      <c r="H182" s="149"/>
    </row>
    <row r="183" ht="18.75" customHeight="1" spans="1:8">
      <c r="A183" s="61">
        <v>20133</v>
      </c>
      <c r="B183" s="61" t="s">
        <v>156</v>
      </c>
      <c r="C183" s="127">
        <v>877</v>
      </c>
      <c r="D183" s="147">
        <v>1113</v>
      </c>
      <c r="E183" s="148">
        <f t="shared" si="11"/>
        <v>1.2690992018244</v>
      </c>
      <c r="H183" s="149"/>
    </row>
    <row r="184" ht="18.75" customHeight="1" spans="1:8">
      <c r="A184" s="61">
        <v>2013301</v>
      </c>
      <c r="B184" s="61" t="s">
        <v>56</v>
      </c>
      <c r="C184" s="128">
        <v>732</v>
      </c>
      <c r="D184" s="147">
        <v>619.5</v>
      </c>
      <c r="E184" s="148">
        <f t="shared" si="11"/>
        <v>0.846311475409836</v>
      </c>
      <c r="H184" s="149"/>
    </row>
    <row r="185" ht="18.75" customHeight="1" spans="1:8">
      <c r="A185" s="61">
        <v>2013302</v>
      </c>
      <c r="B185" s="61" t="s">
        <v>57</v>
      </c>
      <c r="C185" s="128"/>
      <c r="D185" s="147"/>
      <c r="E185" s="148"/>
      <c r="H185" s="149"/>
    </row>
    <row r="186" ht="18.75" customHeight="1" spans="1:8">
      <c r="A186" s="61">
        <v>2013303</v>
      </c>
      <c r="B186" s="61" t="s">
        <v>58</v>
      </c>
      <c r="C186" s="128"/>
      <c r="D186" s="147"/>
      <c r="E186" s="148"/>
      <c r="H186" s="149"/>
    </row>
    <row r="187" ht="18.75" customHeight="1" spans="1:8">
      <c r="A187" s="61">
        <v>2013304</v>
      </c>
      <c r="B187" s="61" t="s">
        <v>157</v>
      </c>
      <c r="C187" s="128"/>
      <c r="D187" s="147"/>
      <c r="E187" s="148"/>
      <c r="H187" s="149"/>
    </row>
    <row r="188" ht="18.75" customHeight="1" spans="1:8">
      <c r="A188" s="61">
        <v>2013350</v>
      </c>
      <c r="B188" s="61" t="s">
        <v>65</v>
      </c>
      <c r="C188" s="128">
        <v>145</v>
      </c>
      <c r="D188" s="147">
        <v>209.3</v>
      </c>
      <c r="E188" s="148">
        <f t="shared" ref="E188:E191" si="12">D188/C188</f>
        <v>1.44344827586207</v>
      </c>
      <c r="H188" s="149"/>
    </row>
    <row r="189" ht="18.75" customHeight="1" spans="1:8">
      <c r="A189" s="61">
        <v>2013399</v>
      </c>
      <c r="B189" s="61" t="s">
        <v>158</v>
      </c>
      <c r="C189" s="128"/>
      <c r="D189" s="147">
        <v>284.2</v>
      </c>
      <c r="E189" s="148"/>
      <c r="H189" s="149"/>
    </row>
    <row r="190" ht="18.75" customHeight="1" spans="1:8">
      <c r="A190" s="61">
        <v>20134</v>
      </c>
      <c r="B190" s="61" t="s">
        <v>159</v>
      </c>
      <c r="C190" s="127">
        <v>97</v>
      </c>
      <c r="D190" s="147">
        <v>195.3</v>
      </c>
      <c r="E190" s="148">
        <f t="shared" si="12"/>
        <v>2.01340206185567</v>
      </c>
      <c r="H190" s="149"/>
    </row>
    <row r="191" ht="18.75" customHeight="1" spans="1:8">
      <c r="A191" s="61">
        <v>2013401</v>
      </c>
      <c r="B191" s="61" t="s">
        <v>56</v>
      </c>
      <c r="C191" s="128">
        <v>50</v>
      </c>
      <c r="D191" s="147">
        <v>176.4</v>
      </c>
      <c r="E191" s="148">
        <f t="shared" si="12"/>
        <v>3.528</v>
      </c>
      <c r="H191" s="149"/>
    </row>
    <row r="192" ht="18.75" customHeight="1" spans="1:8">
      <c r="A192" s="61">
        <v>2013402</v>
      </c>
      <c r="B192" s="61" t="s">
        <v>57</v>
      </c>
      <c r="C192" s="128"/>
      <c r="D192" s="147"/>
      <c r="E192" s="148"/>
      <c r="H192" s="149"/>
    </row>
    <row r="193" ht="18.75" customHeight="1" spans="1:8">
      <c r="A193" s="61">
        <v>2013403</v>
      </c>
      <c r="B193" s="61" t="s">
        <v>58</v>
      </c>
      <c r="C193" s="128"/>
      <c r="D193" s="147"/>
      <c r="E193" s="148"/>
      <c r="H193" s="149"/>
    </row>
    <row r="194" ht="18.75" customHeight="1" spans="1:8">
      <c r="A194" s="61">
        <v>2013404</v>
      </c>
      <c r="B194" s="61" t="s">
        <v>160</v>
      </c>
      <c r="C194" s="128">
        <v>17</v>
      </c>
      <c r="D194" s="147">
        <v>10.5</v>
      </c>
      <c r="E194" s="148">
        <f t="shared" ref="E194:E198" si="13">D194/C194</f>
        <v>0.617647058823529</v>
      </c>
      <c r="H194" s="149"/>
    </row>
    <row r="195" ht="18.75" customHeight="1" spans="1:8">
      <c r="A195" s="61">
        <v>2013405</v>
      </c>
      <c r="B195" s="61" t="s">
        <v>161</v>
      </c>
      <c r="C195" s="128">
        <v>10</v>
      </c>
      <c r="D195" s="147">
        <v>2.8</v>
      </c>
      <c r="E195" s="148">
        <f t="shared" si="13"/>
        <v>0.28</v>
      </c>
      <c r="H195" s="149"/>
    </row>
    <row r="196" ht="18.75" customHeight="1" spans="1:8">
      <c r="A196" s="61">
        <v>2013450</v>
      </c>
      <c r="B196" s="61" t="s">
        <v>65</v>
      </c>
      <c r="C196" s="128"/>
      <c r="D196" s="147">
        <v>4.9</v>
      </c>
      <c r="E196" s="148"/>
      <c r="H196" s="149"/>
    </row>
    <row r="197" ht="18.75" customHeight="1" spans="1:8">
      <c r="A197" s="61">
        <v>2013499</v>
      </c>
      <c r="B197" s="61" t="s">
        <v>162</v>
      </c>
      <c r="C197" s="128">
        <v>20</v>
      </c>
      <c r="D197" s="147">
        <v>0.7</v>
      </c>
      <c r="E197" s="148">
        <f t="shared" si="13"/>
        <v>0.035</v>
      </c>
      <c r="H197" s="149"/>
    </row>
    <row r="198" ht="18.75" customHeight="1" spans="1:8">
      <c r="A198" s="61">
        <v>20135</v>
      </c>
      <c r="B198" s="61" t="s">
        <v>163</v>
      </c>
      <c r="C198" s="127">
        <v>50</v>
      </c>
      <c r="D198" s="147">
        <v>2.8</v>
      </c>
      <c r="E198" s="148">
        <f t="shared" si="13"/>
        <v>0.056</v>
      </c>
      <c r="H198" s="149"/>
    </row>
    <row r="199" ht="18.75" customHeight="1" spans="1:8">
      <c r="A199" s="61">
        <v>2013501</v>
      </c>
      <c r="B199" s="61" t="s">
        <v>56</v>
      </c>
      <c r="C199" s="128"/>
      <c r="D199" s="147"/>
      <c r="E199" s="148"/>
      <c r="H199" s="149"/>
    </row>
    <row r="200" ht="18.75" customHeight="1" spans="1:8">
      <c r="A200" s="61">
        <v>2013502</v>
      </c>
      <c r="B200" s="61" t="s">
        <v>57</v>
      </c>
      <c r="C200" s="128"/>
      <c r="D200" s="147"/>
      <c r="E200" s="148"/>
      <c r="H200" s="149"/>
    </row>
    <row r="201" ht="18.75" customHeight="1" spans="1:8">
      <c r="A201" s="61">
        <v>2013503</v>
      </c>
      <c r="B201" s="61" t="s">
        <v>58</v>
      </c>
      <c r="C201" s="128"/>
      <c r="D201" s="147"/>
      <c r="E201" s="148"/>
      <c r="H201" s="149"/>
    </row>
    <row r="202" ht="18.75" customHeight="1" spans="1:8">
      <c r="A202" s="61">
        <v>2013550</v>
      </c>
      <c r="B202" s="61" t="s">
        <v>65</v>
      </c>
      <c r="C202" s="128">
        <v>50</v>
      </c>
      <c r="D202" s="147">
        <v>2.8</v>
      </c>
      <c r="E202" s="148">
        <f t="shared" ref="E202:E205" si="14">D202/C202</f>
        <v>0.056</v>
      </c>
      <c r="H202" s="149"/>
    </row>
    <row r="203" ht="18.75" customHeight="1" spans="1:8">
      <c r="A203" s="61">
        <v>2013599</v>
      </c>
      <c r="B203" s="61" t="s">
        <v>164</v>
      </c>
      <c r="C203" s="128"/>
      <c r="D203" s="147"/>
      <c r="E203" s="148"/>
      <c r="H203" s="149"/>
    </row>
    <row r="204" ht="18.75" customHeight="1" spans="1:8">
      <c r="A204" s="61">
        <v>20136</v>
      </c>
      <c r="B204" s="61" t="s">
        <v>165</v>
      </c>
      <c r="C204" s="127">
        <v>1703</v>
      </c>
      <c r="D204" s="147">
        <v>1134</v>
      </c>
      <c r="E204" s="148">
        <f t="shared" si="14"/>
        <v>0.665883734586025</v>
      </c>
      <c r="H204" s="149"/>
    </row>
    <row r="205" ht="18.75" customHeight="1" spans="1:8">
      <c r="A205" s="61">
        <v>2013601</v>
      </c>
      <c r="B205" s="61" t="s">
        <v>56</v>
      </c>
      <c r="C205" s="128">
        <v>1587</v>
      </c>
      <c r="D205" s="147">
        <v>841.4</v>
      </c>
      <c r="E205" s="148">
        <f t="shared" si="14"/>
        <v>0.530182734719597</v>
      </c>
      <c r="H205" s="149"/>
    </row>
    <row r="206" ht="18.75" customHeight="1" spans="1:8">
      <c r="A206" s="61">
        <v>2013602</v>
      </c>
      <c r="B206" s="61" t="s">
        <v>57</v>
      </c>
      <c r="C206" s="128"/>
      <c r="D206" s="147"/>
      <c r="E206" s="148"/>
      <c r="H206" s="149"/>
    </row>
    <row r="207" ht="18.75" customHeight="1" spans="1:8">
      <c r="A207" s="61">
        <v>2013603</v>
      </c>
      <c r="B207" s="61" t="s">
        <v>58</v>
      </c>
      <c r="C207" s="128"/>
      <c r="D207" s="147"/>
      <c r="E207" s="148"/>
      <c r="H207" s="149"/>
    </row>
    <row r="208" ht="18.75" customHeight="1" spans="1:8">
      <c r="A208" s="61">
        <v>2013650</v>
      </c>
      <c r="B208" s="61" t="s">
        <v>65</v>
      </c>
      <c r="C208" s="128">
        <v>56</v>
      </c>
      <c r="D208" s="147">
        <v>67.9</v>
      </c>
      <c r="E208" s="148">
        <f>D208/C208</f>
        <v>1.2125</v>
      </c>
      <c r="H208" s="149"/>
    </row>
    <row r="209" ht="18.75" customHeight="1" spans="1:8">
      <c r="A209" s="61">
        <v>2013699</v>
      </c>
      <c r="B209" s="61" t="s">
        <v>166</v>
      </c>
      <c r="C209" s="128">
        <v>60</v>
      </c>
      <c r="D209" s="147">
        <v>224.7</v>
      </c>
      <c r="E209" s="148">
        <f>D209/C209</f>
        <v>3.745</v>
      </c>
      <c r="H209" s="149"/>
    </row>
    <row r="210" ht="18.75" customHeight="1" spans="1:8">
      <c r="A210" s="61">
        <v>20137</v>
      </c>
      <c r="B210" s="61" t="s">
        <v>167</v>
      </c>
      <c r="C210" s="127"/>
      <c r="D210" s="147"/>
      <c r="E210" s="148"/>
      <c r="H210" s="149"/>
    </row>
    <row r="211" ht="18.75" customHeight="1" spans="1:8">
      <c r="A211" s="61">
        <v>2013701</v>
      </c>
      <c r="B211" s="61" t="s">
        <v>56</v>
      </c>
      <c r="C211" s="128"/>
      <c r="D211" s="147"/>
      <c r="E211" s="148"/>
      <c r="H211" s="149"/>
    </row>
    <row r="212" ht="18.75" customHeight="1" spans="1:8">
      <c r="A212" s="61">
        <v>2013702</v>
      </c>
      <c r="B212" s="61" t="s">
        <v>57</v>
      </c>
      <c r="C212" s="128"/>
      <c r="D212" s="147"/>
      <c r="E212" s="148"/>
      <c r="H212" s="149"/>
    </row>
    <row r="213" ht="18.75" customHeight="1" spans="1:8">
      <c r="A213" s="61">
        <v>2013703</v>
      </c>
      <c r="B213" s="61" t="s">
        <v>58</v>
      </c>
      <c r="C213" s="128"/>
      <c r="D213" s="147"/>
      <c r="E213" s="148"/>
      <c r="H213" s="149"/>
    </row>
    <row r="214" ht="18.75" customHeight="1" spans="1:8">
      <c r="A214" s="61">
        <v>2013704</v>
      </c>
      <c r="B214" s="61" t="s">
        <v>168</v>
      </c>
      <c r="C214" s="128"/>
      <c r="D214" s="147"/>
      <c r="E214" s="148"/>
      <c r="H214" s="149"/>
    </row>
    <row r="215" ht="18.75" customHeight="1" spans="1:8">
      <c r="A215" s="61">
        <v>2013750</v>
      </c>
      <c r="B215" s="61" t="s">
        <v>65</v>
      </c>
      <c r="C215" s="128"/>
      <c r="D215" s="147"/>
      <c r="E215" s="148"/>
      <c r="H215" s="149"/>
    </row>
    <row r="216" ht="18.75" customHeight="1" spans="1:8">
      <c r="A216" s="61">
        <v>2013799</v>
      </c>
      <c r="B216" s="61" t="s">
        <v>169</v>
      </c>
      <c r="C216" s="128"/>
      <c r="D216" s="147"/>
      <c r="E216" s="148"/>
      <c r="H216" s="149"/>
    </row>
    <row r="217" ht="18.75" customHeight="1" spans="1:8">
      <c r="A217" s="61">
        <v>20138</v>
      </c>
      <c r="B217" s="61" t="s">
        <v>170</v>
      </c>
      <c r="C217" s="127">
        <v>3830</v>
      </c>
      <c r="D217" s="147">
        <v>3327.1</v>
      </c>
      <c r="E217" s="148">
        <f>D217/C217</f>
        <v>0.868694516971279</v>
      </c>
      <c r="H217" s="149"/>
    </row>
    <row r="218" ht="18.75" customHeight="1" spans="1:8">
      <c r="A218" s="61">
        <v>2013801</v>
      </c>
      <c r="B218" s="61" t="s">
        <v>56</v>
      </c>
      <c r="C218" s="128">
        <v>3476</v>
      </c>
      <c r="D218" s="147">
        <v>3192</v>
      </c>
      <c r="E218" s="148">
        <f>D218/C218</f>
        <v>0.918296892980437</v>
      </c>
      <c r="H218" s="149"/>
    </row>
    <row r="219" ht="18.75" customHeight="1" spans="1:8">
      <c r="A219" s="61">
        <v>2013802</v>
      </c>
      <c r="B219" s="61" t="s">
        <v>57</v>
      </c>
      <c r="C219" s="128"/>
      <c r="D219" s="147"/>
      <c r="E219" s="148"/>
      <c r="H219" s="149"/>
    </row>
    <row r="220" ht="18.75" customHeight="1" spans="1:8">
      <c r="A220" s="61">
        <v>2013803</v>
      </c>
      <c r="B220" s="61" t="s">
        <v>58</v>
      </c>
      <c r="C220" s="128"/>
      <c r="D220" s="147"/>
      <c r="E220" s="148"/>
      <c r="H220" s="149"/>
    </row>
    <row r="221" ht="18.75" customHeight="1" spans="1:8">
      <c r="A221" s="61">
        <v>2013804</v>
      </c>
      <c r="B221" s="61" t="s">
        <v>171</v>
      </c>
      <c r="C221" s="128"/>
      <c r="D221" s="147">
        <v>14.7</v>
      </c>
      <c r="E221" s="148"/>
      <c r="H221" s="149"/>
    </row>
    <row r="222" ht="18.75" customHeight="1" spans="1:8">
      <c r="A222" s="61">
        <v>2013805</v>
      </c>
      <c r="B222" s="61" t="s">
        <v>172</v>
      </c>
      <c r="C222" s="128"/>
      <c r="D222" s="147">
        <v>8.4</v>
      </c>
      <c r="E222" s="148"/>
      <c r="H222" s="149"/>
    </row>
    <row r="223" ht="18.75" customHeight="1" spans="1:8">
      <c r="A223" s="61">
        <v>2013808</v>
      </c>
      <c r="B223" s="61" t="s">
        <v>97</v>
      </c>
      <c r="C223" s="128"/>
      <c r="D223" s="147"/>
      <c r="E223" s="148"/>
      <c r="H223" s="149"/>
    </row>
    <row r="224" ht="18.75" customHeight="1" spans="1:8">
      <c r="A224" s="61">
        <v>2013810</v>
      </c>
      <c r="B224" s="61" t="s">
        <v>173</v>
      </c>
      <c r="C224" s="128"/>
      <c r="D224" s="147"/>
      <c r="E224" s="148"/>
      <c r="H224" s="149"/>
    </row>
    <row r="225" ht="18.75" customHeight="1" spans="1:8">
      <c r="A225" s="61">
        <v>2013812</v>
      </c>
      <c r="B225" s="61" t="s">
        <v>174</v>
      </c>
      <c r="C225" s="128"/>
      <c r="D225" s="147"/>
      <c r="E225" s="148"/>
      <c r="H225" s="149"/>
    </row>
    <row r="226" ht="18.75" customHeight="1" spans="1:8">
      <c r="A226" s="61">
        <v>2013813</v>
      </c>
      <c r="B226" s="61" t="s">
        <v>175</v>
      </c>
      <c r="C226" s="128"/>
      <c r="D226" s="147"/>
      <c r="E226" s="148"/>
      <c r="H226" s="149"/>
    </row>
    <row r="227" ht="18.75" customHeight="1" spans="1:8">
      <c r="A227" s="61">
        <v>2013814</v>
      </c>
      <c r="B227" s="61" t="s">
        <v>176</v>
      </c>
      <c r="C227" s="128"/>
      <c r="D227" s="147"/>
      <c r="E227" s="148"/>
      <c r="H227" s="149"/>
    </row>
    <row r="228" ht="18.75" customHeight="1" spans="1:8">
      <c r="A228" s="61">
        <v>2013815</v>
      </c>
      <c r="B228" s="61" t="s">
        <v>177</v>
      </c>
      <c r="C228" s="128"/>
      <c r="D228" s="147"/>
      <c r="E228" s="148"/>
      <c r="H228" s="149"/>
    </row>
    <row r="229" ht="18.75" customHeight="1" spans="1:8">
      <c r="A229" s="61">
        <v>2013816</v>
      </c>
      <c r="B229" s="61" t="s">
        <v>178</v>
      </c>
      <c r="C229" s="128">
        <v>168</v>
      </c>
      <c r="D229" s="147"/>
      <c r="E229" s="148"/>
      <c r="H229" s="149"/>
    </row>
    <row r="230" ht="18.75" customHeight="1" spans="1:8">
      <c r="A230" s="61">
        <v>2013850</v>
      </c>
      <c r="B230" s="61" t="s">
        <v>65</v>
      </c>
      <c r="C230" s="128">
        <v>186</v>
      </c>
      <c r="D230" s="147">
        <v>112</v>
      </c>
      <c r="E230" s="148">
        <f>D230/C230</f>
        <v>0.602150537634409</v>
      </c>
      <c r="H230" s="149"/>
    </row>
    <row r="231" ht="18.75" customHeight="1" spans="1:8">
      <c r="A231" s="61">
        <v>2013899</v>
      </c>
      <c r="B231" s="61" t="s">
        <v>179</v>
      </c>
      <c r="C231" s="128"/>
      <c r="D231" s="147"/>
      <c r="E231" s="148"/>
      <c r="H231" s="149"/>
    </row>
    <row r="232" ht="18.75" customHeight="1" spans="1:8">
      <c r="A232" s="61">
        <v>20199</v>
      </c>
      <c r="B232" s="61" t="s">
        <v>180</v>
      </c>
      <c r="C232" s="127"/>
      <c r="D232" s="147"/>
      <c r="E232" s="148"/>
      <c r="H232" s="149"/>
    </row>
    <row r="233" ht="18.75" customHeight="1" spans="1:8">
      <c r="A233" s="61">
        <v>2019901</v>
      </c>
      <c r="B233" s="61" t="s">
        <v>181</v>
      </c>
      <c r="C233" s="128"/>
      <c r="D233" s="147"/>
      <c r="E233" s="148"/>
      <c r="H233" s="149"/>
    </row>
    <row r="234" ht="18.75" customHeight="1" spans="1:8">
      <c r="A234" s="61">
        <v>2019999</v>
      </c>
      <c r="B234" s="61" t="s">
        <v>182</v>
      </c>
      <c r="C234" s="128"/>
      <c r="D234" s="147"/>
      <c r="E234" s="148"/>
      <c r="H234" s="149"/>
    </row>
    <row r="235" ht="18.75" customHeight="1" spans="1:8">
      <c r="A235" s="61">
        <v>202</v>
      </c>
      <c r="B235" s="61" t="s">
        <v>183</v>
      </c>
      <c r="C235" s="127"/>
      <c r="D235" s="147"/>
      <c r="E235" s="148"/>
      <c r="H235" s="149"/>
    </row>
    <row r="236" ht="18.75" customHeight="1" spans="1:8">
      <c r="A236" s="57">
        <v>20201</v>
      </c>
      <c r="B236" s="57" t="s">
        <v>184</v>
      </c>
      <c r="C236" s="127"/>
      <c r="D236" s="147"/>
      <c r="E236" s="148"/>
      <c r="H236" s="149"/>
    </row>
    <row r="237" ht="18.75" customHeight="1" spans="1:8">
      <c r="A237" s="61">
        <v>2020101</v>
      </c>
      <c r="B237" s="61" t="s">
        <v>56</v>
      </c>
      <c r="C237" s="128"/>
      <c r="D237" s="147"/>
      <c r="E237" s="148"/>
      <c r="H237" s="149"/>
    </row>
    <row r="238" ht="18.75" customHeight="1" spans="1:8">
      <c r="A238" s="61">
        <v>2020102</v>
      </c>
      <c r="B238" s="61" t="s">
        <v>57</v>
      </c>
      <c r="C238" s="128"/>
      <c r="D238" s="147"/>
      <c r="E238" s="148"/>
      <c r="H238" s="149"/>
    </row>
    <row r="239" ht="18.75" customHeight="1" spans="1:8">
      <c r="A239" s="61">
        <v>2020103</v>
      </c>
      <c r="B239" s="61" t="s">
        <v>58</v>
      </c>
      <c r="C239" s="128"/>
      <c r="D239" s="147"/>
      <c r="E239" s="148"/>
      <c r="H239" s="149"/>
    </row>
    <row r="240" ht="18.75" customHeight="1" spans="1:8">
      <c r="A240" s="61">
        <v>2020104</v>
      </c>
      <c r="B240" s="61" t="s">
        <v>151</v>
      </c>
      <c r="C240" s="128"/>
      <c r="D240" s="147"/>
      <c r="E240" s="148"/>
      <c r="H240" s="149"/>
    </row>
    <row r="241" ht="18.75" customHeight="1" spans="1:8">
      <c r="A241" s="61">
        <v>2020150</v>
      </c>
      <c r="B241" s="61" t="s">
        <v>65</v>
      </c>
      <c r="C241" s="128"/>
      <c r="D241" s="147"/>
      <c r="E241" s="148"/>
      <c r="H241" s="149"/>
    </row>
    <row r="242" ht="18.75" customHeight="1" spans="1:8">
      <c r="A242" s="61">
        <v>2020199</v>
      </c>
      <c r="B242" s="61" t="s">
        <v>185</v>
      </c>
      <c r="C242" s="128"/>
      <c r="D242" s="147"/>
      <c r="E242" s="148"/>
      <c r="H242" s="149"/>
    </row>
    <row r="243" ht="18.75" customHeight="1" spans="1:8">
      <c r="A243" s="57">
        <v>20202</v>
      </c>
      <c r="B243" s="57" t="s">
        <v>186</v>
      </c>
      <c r="C243" s="127"/>
      <c r="D243" s="147"/>
      <c r="E243" s="148"/>
      <c r="H243" s="149"/>
    </row>
    <row r="244" ht="18.75" customHeight="1" spans="1:8">
      <c r="A244" s="61">
        <v>2020201</v>
      </c>
      <c r="B244" s="61" t="s">
        <v>187</v>
      </c>
      <c r="C244" s="128"/>
      <c r="D244" s="147"/>
      <c r="E244" s="148"/>
      <c r="H244" s="149"/>
    </row>
    <row r="245" ht="18.75" customHeight="1" spans="1:8">
      <c r="A245" s="61">
        <v>2020202</v>
      </c>
      <c r="B245" s="61" t="s">
        <v>188</v>
      </c>
      <c r="C245" s="128"/>
      <c r="D245" s="147"/>
      <c r="E245" s="148"/>
      <c r="H245" s="149"/>
    </row>
    <row r="246" ht="18.75" customHeight="1" spans="1:8">
      <c r="A246" s="57">
        <v>20203</v>
      </c>
      <c r="B246" s="57" t="s">
        <v>189</v>
      </c>
      <c r="C246" s="127"/>
      <c r="D246" s="147"/>
      <c r="E246" s="148"/>
      <c r="H246" s="149"/>
    </row>
    <row r="247" ht="18.75" customHeight="1" spans="1:8">
      <c r="A247" s="61">
        <v>2020304</v>
      </c>
      <c r="B247" s="61" t="s">
        <v>190</v>
      </c>
      <c r="C247" s="128"/>
      <c r="D247" s="147"/>
      <c r="E247" s="148"/>
      <c r="H247" s="149"/>
    </row>
    <row r="248" ht="18.75" customHeight="1" spans="1:8">
      <c r="A248" s="61">
        <v>2020306</v>
      </c>
      <c r="B248" s="61" t="s">
        <v>191</v>
      </c>
      <c r="C248" s="128"/>
      <c r="D248" s="147"/>
      <c r="E248" s="148"/>
      <c r="H248" s="149"/>
    </row>
    <row r="249" ht="18.75" customHeight="1" spans="1:8">
      <c r="A249" s="57">
        <v>20204</v>
      </c>
      <c r="B249" s="57" t="s">
        <v>192</v>
      </c>
      <c r="C249" s="127"/>
      <c r="D249" s="147"/>
      <c r="E249" s="148"/>
      <c r="H249" s="149"/>
    </row>
    <row r="250" ht="18.75" customHeight="1" spans="1:8">
      <c r="A250" s="61">
        <v>2020401</v>
      </c>
      <c r="B250" s="61" t="s">
        <v>193</v>
      </c>
      <c r="C250" s="128"/>
      <c r="D250" s="147"/>
      <c r="E250" s="148"/>
      <c r="H250" s="149"/>
    </row>
    <row r="251" ht="18.75" customHeight="1" spans="1:8">
      <c r="A251" s="61">
        <v>2020402</v>
      </c>
      <c r="B251" s="61" t="s">
        <v>194</v>
      </c>
      <c r="C251" s="128"/>
      <c r="D251" s="147"/>
      <c r="E251" s="148"/>
      <c r="H251" s="149"/>
    </row>
    <row r="252" ht="18.75" customHeight="1" spans="1:8">
      <c r="A252" s="61">
        <v>2020403</v>
      </c>
      <c r="B252" s="61" t="s">
        <v>195</v>
      </c>
      <c r="C252" s="128"/>
      <c r="D252" s="147"/>
      <c r="E252" s="148"/>
      <c r="H252" s="149"/>
    </row>
    <row r="253" ht="18.75" customHeight="1" spans="1:8">
      <c r="A253" s="61">
        <v>2020404</v>
      </c>
      <c r="B253" s="61" t="s">
        <v>196</v>
      </c>
      <c r="C253" s="128"/>
      <c r="D253" s="147"/>
      <c r="E253" s="148"/>
      <c r="H253" s="149"/>
    </row>
    <row r="254" ht="18.75" customHeight="1" spans="1:8">
      <c r="A254" s="61">
        <v>2020499</v>
      </c>
      <c r="B254" s="61" t="s">
        <v>197</v>
      </c>
      <c r="C254" s="128"/>
      <c r="D254" s="147"/>
      <c r="E254" s="148"/>
      <c r="H254" s="149"/>
    </row>
    <row r="255" ht="18.75" customHeight="1" spans="1:8">
      <c r="A255" s="61">
        <v>20205</v>
      </c>
      <c r="B255" s="61" t="s">
        <v>198</v>
      </c>
      <c r="C255" s="127"/>
      <c r="D255" s="147"/>
      <c r="E255" s="148"/>
      <c r="H255" s="149"/>
    </row>
    <row r="256" ht="18.75" customHeight="1" spans="1:8">
      <c r="A256" s="61">
        <v>2020503</v>
      </c>
      <c r="B256" s="61" t="s">
        <v>199</v>
      </c>
      <c r="C256" s="128"/>
      <c r="D256" s="147"/>
      <c r="E256" s="148"/>
      <c r="H256" s="149"/>
    </row>
    <row r="257" ht="18.75" customHeight="1" spans="1:8">
      <c r="A257" s="61">
        <v>2020504</v>
      </c>
      <c r="B257" s="61" t="s">
        <v>200</v>
      </c>
      <c r="C257" s="128"/>
      <c r="D257" s="147"/>
      <c r="E257" s="148"/>
      <c r="H257" s="149"/>
    </row>
    <row r="258" ht="18.75" customHeight="1" spans="1:8">
      <c r="A258" s="61">
        <v>2020505</v>
      </c>
      <c r="B258" s="61" t="s">
        <v>201</v>
      </c>
      <c r="C258" s="128"/>
      <c r="D258" s="147"/>
      <c r="E258" s="148"/>
      <c r="H258" s="149"/>
    </row>
    <row r="259" ht="18.75" customHeight="1" spans="1:8">
      <c r="A259" s="61">
        <v>2020599</v>
      </c>
      <c r="B259" s="61" t="s">
        <v>202</v>
      </c>
      <c r="C259" s="128"/>
      <c r="D259" s="147"/>
      <c r="E259" s="148"/>
      <c r="H259" s="149"/>
    </row>
    <row r="260" ht="18.75" customHeight="1" spans="1:8">
      <c r="A260" s="61">
        <v>20206</v>
      </c>
      <c r="B260" s="61" t="s">
        <v>203</v>
      </c>
      <c r="C260" s="127"/>
      <c r="D260" s="147"/>
      <c r="E260" s="148"/>
      <c r="H260" s="149"/>
    </row>
    <row r="261" ht="18.75" customHeight="1" spans="1:8">
      <c r="A261" s="61">
        <v>2020601</v>
      </c>
      <c r="B261" s="61" t="s">
        <v>204</v>
      </c>
      <c r="C261" s="128"/>
      <c r="D261" s="147"/>
      <c r="E261" s="148"/>
      <c r="H261" s="149"/>
    </row>
    <row r="262" ht="18.75" customHeight="1" spans="1:8">
      <c r="A262" s="57">
        <v>20207</v>
      </c>
      <c r="B262" s="57" t="s">
        <v>205</v>
      </c>
      <c r="C262" s="127"/>
      <c r="D262" s="147"/>
      <c r="E262" s="148"/>
      <c r="H262" s="149"/>
    </row>
    <row r="263" ht="18.75" customHeight="1" spans="1:8">
      <c r="A263" s="61">
        <v>2020701</v>
      </c>
      <c r="B263" s="61" t="s">
        <v>206</v>
      </c>
      <c r="C263" s="128"/>
      <c r="D263" s="147"/>
      <c r="E263" s="148"/>
      <c r="H263" s="149"/>
    </row>
    <row r="264" ht="18.75" customHeight="1" spans="1:8">
      <c r="A264" s="61">
        <v>2020702</v>
      </c>
      <c r="B264" s="61" t="s">
        <v>207</v>
      </c>
      <c r="C264" s="128"/>
      <c r="D264" s="147"/>
      <c r="E264" s="148"/>
      <c r="H264" s="149"/>
    </row>
    <row r="265" ht="18.75" customHeight="1" spans="1:8">
      <c r="A265" s="61">
        <v>2020703</v>
      </c>
      <c r="B265" s="61" t="s">
        <v>208</v>
      </c>
      <c r="C265" s="128"/>
      <c r="D265" s="147"/>
      <c r="E265" s="148"/>
      <c r="H265" s="149"/>
    </row>
    <row r="266" ht="18.75" customHeight="1" spans="1:8">
      <c r="A266" s="61">
        <v>2020799</v>
      </c>
      <c r="B266" s="61" t="s">
        <v>209</v>
      </c>
      <c r="C266" s="128"/>
      <c r="D266" s="147"/>
      <c r="E266" s="148"/>
      <c r="H266" s="149"/>
    </row>
    <row r="267" ht="18.75" customHeight="1" spans="1:8">
      <c r="A267" s="57">
        <v>20208</v>
      </c>
      <c r="B267" s="57" t="s">
        <v>210</v>
      </c>
      <c r="C267" s="127"/>
      <c r="D267" s="147"/>
      <c r="E267" s="148"/>
      <c r="H267" s="149"/>
    </row>
    <row r="268" ht="18.75" customHeight="1" spans="1:8">
      <c r="A268" s="61">
        <v>2020801</v>
      </c>
      <c r="B268" s="61" t="s">
        <v>56</v>
      </c>
      <c r="C268" s="128"/>
      <c r="D268" s="147"/>
      <c r="E268" s="148"/>
      <c r="H268" s="149"/>
    </row>
    <row r="269" ht="18.75" customHeight="1" spans="1:8">
      <c r="A269" s="61">
        <v>2020802</v>
      </c>
      <c r="B269" s="61" t="s">
        <v>57</v>
      </c>
      <c r="C269" s="128"/>
      <c r="D269" s="147"/>
      <c r="E269" s="148"/>
      <c r="H269" s="149"/>
    </row>
    <row r="270" ht="18.75" customHeight="1" spans="1:8">
      <c r="A270" s="61">
        <v>2020803</v>
      </c>
      <c r="B270" s="61" t="s">
        <v>58</v>
      </c>
      <c r="C270" s="128"/>
      <c r="D270" s="147"/>
      <c r="E270" s="148"/>
      <c r="H270" s="149"/>
    </row>
    <row r="271" ht="18.75" customHeight="1" spans="1:8">
      <c r="A271" s="61">
        <v>2020850</v>
      </c>
      <c r="B271" s="61" t="s">
        <v>65</v>
      </c>
      <c r="C271" s="128"/>
      <c r="D271" s="147"/>
      <c r="E271" s="148"/>
      <c r="H271" s="149"/>
    </row>
    <row r="272" ht="18.75" customHeight="1" spans="1:8">
      <c r="A272" s="61">
        <v>2020899</v>
      </c>
      <c r="B272" s="61" t="s">
        <v>211</v>
      </c>
      <c r="C272" s="128"/>
      <c r="D272" s="147"/>
      <c r="E272" s="148"/>
      <c r="H272" s="149"/>
    </row>
    <row r="273" ht="18.75" customHeight="1" spans="1:8">
      <c r="A273" s="61">
        <v>20299</v>
      </c>
      <c r="B273" s="61" t="s">
        <v>212</v>
      </c>
      <c r="C273" s="127"/>
      <c r="D273" s="147"/>
      <c r="E273" s="148"/>
      <c r="H273" s="149"/>
    </row>
    <row r="274" ht="18.75" customHeight="1" spans="1:8">
      <c r="A274" s="61">
        <v>2029999</v>
      </c>
      <c r="B274" s="61" t="s">
        <v>213</v>
      </c>
      <c r="C274" s="128"/>
      <c r="D274" s="147"/>
      <c r="E274" s="148"/>
      <c r="H274" s="149"/>
    </row>
    <row r="275" ht="18.75" customHeight="1" spans="1:8">
      <c r="A275" s="61">
        <v>203</v>
      </c>
      <c r="B275" s="61" t="s">
        <v>214</v>
      </c>
      <c r="C275" s="127"/>
      <c r="D275" s="147"/>
      <c r="E275" s="148"/>
      <c r="H275" s="149"/>
    </row>
    <row r="276" ht="18.75" customHeight="1" spans="1:8">
      <c r="A276" s="57">
        <v>20301</v>
      </c>
      <c r="B276" s="57" t="s">
        <v>215</v>
      </c>
      <c r="C276" s="127"/>
      <c r="D276" s="147"/>
      <c r="E276" s="148"/>
      <c r="H276" s="149"/>
    </row>
    <row r="277" ht="18.75" customHeight="1" spans="1:8">
      <c r="A277" s="57">
        <v>2030101</v>
      </c>
      <c r="B277" s="57" t="s">
        <v>216</v>
      </c>
      <c r="C277" s="128"/>
      <c r="D277" s="147"/>
      <c r="E277" s="148"/>
      <c r="H277" s="149"/>
    </row>
    <row r="278" ht="18.75" customHeight="1" spans="1:8">
      <c r="A278" s="57">
        <v>2030102</v>
      </c>
      <c r="B278" s="57" t="s">
        <v>217</v>
      </c>
      <c r="C278" s="128"/>
      <c r="D278" s="147"/>
      <c r="E278" s="148"/>
      <c r="H278" s="149"/>
    </row>
    <row r="279" ht="18.75" customHeight="1" spans="1:8">
      <c r="A279" s="57">
        <v>2030199</v>
      </c>
      <c r="B279" s="57" t="s">
        <v>218</v>
      </c>
      <c r="C279" s="128"/>
      <c r="D279" s="147"/>
      <c r="E279" s="148"/>
      <c r="H279" s="149"/>
    </row>
    <row r="280" ht="18.75" customHeight="1" spans="1:8">
      <c r="A280" s="57">
        <v>20304</v>
      </c>
      <c r="B280" s="57" t="s">
        <v>219</v>
      </c>
      <c r="C280" s="127"/>
      <c r="D280" s="147"/>
      <c r="E280" s="148"/>
      <c r="H280" s="149"/>
    </row>
    <row r="281" ht="18.75" customHeight="1" spans="1:8">
      <c r="A281" s="57">
        <v>2030401</v>
      </c>
      <c r="B281" s="57" t="s">
        <v>220</v>
      </c>
      <c r="C281" s="128"/>
      <c r="D281" s="147"/>
      <c r="E281" s="148"/>
      <c r="H281" s="149"/>
    </row>
    <row r="282" ht="18.75" customHeight="1" spans="1:8">
      <c r="A282" s="57">
        <v>20305</v>
      </c>
      <c r="B282" s="57" t="s">
        <v>221</v>
      </c>
      <c r="C282" s="127"/>
      <c r="D282" s="147"/>
      <c r="E282" s="148"/>
      <c r="H282" s="149"/>
    </row>
    <row r="283" ht="18.75" customHeight="1" spans="1:8">
      <c r="A283" s="57">
        <v>2030501</v>
      </c>
      <c r="B283" s="57" t="s">
        <v>222</v>
      </c>
      <c r="C283" s="128"/>
      <c r="D283" s="147"/>
      <c r="E283" s="148"/>
      <c r="H283" s="149"/>
    </row>
    <row r="284" ht="18.75" customHeight="1" spans="1:8">
      <c r="A284" s="57">
        <v>20306</v>
      </c>
      <c r="B284" s="57" t="s">
        <v>223</v>
      </c>
      <c r="C284" s="127"/>
      <c r="D284" s="147"/>
      <c r="E284" s="148"/>
      <c r="H284" s="149"/>
    </row>
    <row r="285" ht="18.75" customHeight="1" spans="1:8">
      <c r="A285" s="57">
        <v>2030601</v>
      </c>
      <c r="B285" s="57" t="s">
        <v>224</v>
      </c>
      <c r="C285" s="128"/>
      <c r="D285" s="147"/>
      <c r="E285" s="148"/>
      <c r="H285" s="149"/>
    </row>
    <row r="286" ht="18.75" customHeight="1" spans="1:8">
      <c r="A286" s="57">
        <v>2030602</v>
      </c>
      <c r="B286" s="57" t="s">
        <v>225</v>
      </c>
      <c r="C286" s="128"/>
      <c r="D286" s="147"/>
      <c r="E286" s="148"/>
      <c r="H286" s="149"/>
    </row>
    <row r="287" ht="18.75" customHeight="1" spans="1:8">
      <c r="A287" s="57">
        <v>2030603</v>
      </c>
      <c r="B287" s="57" t="s">
        <v>226</v>
      </c>
      <c r="C287" s="128"/>
      <c r="D287" s="147"/>
      <c r="E287" s="148"/>
      <c r="H287" s="149"/>
    </row>
    <row r="288" ht="18.75" customHeight="1" spans="1:8">
      <c r="A288" s="57">
        <v>2030604</v>
      </c>
      <c r="B288" s="57" t="s">
        <v>227</v>
      </c>
      <c r="C288" s="128"/>
      <c r="D288" s="147"/>
      <c r="E288" s="148"/>
      <c r="H288" s="149"/>
    </row>
    <row r="289" ht="18.75" customHeight="1" spans="1:8">
      <c r="A289" s="57">
        <v>2030607</v>
      </c>
      <c r="B289" s="57" t="s">
        <v>228</v>
      </c>
      <c r="C289" s="128"/>
      <c r="D289" s="147"/>
      <c r="E289" s="148"/>
      <c r="H289" s="149"/>
    </row>
    <row r="290" ht="18.75" customHeight="1" spans="1:8">
      <c r="A290" s="57">
        <v>2030608</v>
      </c>
      <c r="B290" s="57" t="s">
        <v>229</v>
      </c>
      <c r="C290" s="128"/>
      <c r="D290" s="147"/>
      <c r="E290" s="148"/>
      <c r="H290" s="149"/>
    </row>
    <row r="291" ht="18.75" customHeight="1" spans="1:8">
      <c r="A291" s="57">
        <v>2030699</v>
      </c>
      <c r="B291" s="57" t="s">
        <v>230</v>
      </c>
      <c r="C291" s="128"/>
      <c r="D291" s="147"/>
      <c r="E291" s="148"/>
      <c r="H291" s="149"/>
    </row>
    <row r="292" ht="18.75" customHeight="1" spans="1:8">
      <c r="A292" s="57">
        <v>20399</v>
      </c>
      <c r="B292" s="57" t="s">
        <v>231</v>
      </c>
      <c r="C292" s="127"/>
      <c r="D292" s="147"/>
      <c r="E292" s="148"/>
      <c r="H292" s="149"/>
    </row>
    <row r="293" ht="18.75" customHeight="1" spans="1:8">
      <c r="A293" s="57">
        <v>2039999</v>
      </c>
      <c r="B293" s="57" t="s">
        <v>232</v>
      </c>
      <c r="C293" s="128"/>
      <c r="D293" s="147"/>
      <c r="E293" s="148"/>
      <c r="H293" s="149"/>
    </row>
    <row r="294" ht="18.75" customHeight="1" spans="1:8">
      <c r="A294" s="61">
        <v>204</v>
      </c>
      <c r="B294" s="61" t="s">
        <v>233</v>
      </c>
      <c r="C294" s="127">
        <v>1841</v>
      </c>
      <c r="D294" s="147">
        <v>1544.9</v>
      </c>
      <c r="E294" s="148">
        <f>D294/C294</f>
        <v>0.839163498098859</v>
      </c>
      <c r="H294" s="149"/>
    </row>
    <row r="295" ht="18.75" customHeight="1" spans="1:8">
      <c r="A295" s="61">
        <v>20401</v>
      </c>
      <c r="B295" s="61" t="s">
        <v>234</v>
      </c>
      <c r="C295" s="127"/>
      <c r="D295" s="147"/>
      <c r="E295" s="148"/>
      <c r="H295" s="149"/>
    </row>
    <row r="296" ht="18.75" customHeight="1" spans="1:8">
      <c r="A296" s="61">
        <v>2040101</v>
      </c>
      <c r="B296" s="61" t="s">
        <v>235</v>
      </c>
      <c r="C296" s="128"/>
      <c r="D296" s="147"/>
      <c r="E296" s="148"/>
      <c r="H296" s="149"/>
    </row>
    <row r="297" ht="18.75" customHeight="1" spans="1:8">
      <c r="A297" s="61">
        <v>2040199</v>
      </c>
      <c r="B297" s="61" t="s">
        <v>236</v>
      </c>
      <c r="C297" s="128"/>
      <c r="D297" s="147"/>
      <c r="E297" s="148"/>
      <c r="H297" s="149"/>
    </row>
    <row r="298" ht="18.75" customHeight="1" spans="1:8">
      <c r="A298" s="61">
        <v>20402</v>
      </c>
      <c r="B298" s="61" t="s">
        <v>237</v>
      </c>
      <c r="C298" s="127"/>
      <c r="D298" s="147"/>
      <c r="E298" s="148"/>
      <c r="H298" s="149"/>
    </row>
    <row r="299" ht="18.75" customHeight="1" spans="1:8">
      <c r="A299" s="61">
        <v>2040201</v>
      </c>
      <c r="B299" s="61" t="s">
        <v>56</v>
      </c>
      <c r="C299" s="128"/>
      <c r="D299" s="147"/>
      <c r="E299" s="148"/>
      <c r="H299" s="149"/>
    </row>
    <row r="300" ht="18.75" customHeight="1" spans="1:8">
      <c r="A300" s="61">
        <v>2040202</v>
      </c>
      <c r="B300" s="61" t="s">
        <v>57</v>
      </c>
      <c r="C300" s="128"/>
      <c r="D300" s="147"/>
      <c r="E300" s="148"/>
      <c r="H300" s="149"/>
    </row>
    <row r="301" ht="18.75" customHeight="1" spans="1:8">
      <c r="A301" s="61">
        <v>2040203</v>
      </c>
      <c r="B301" s="61" t="s">
        <v>58</v>
      </c>
      <c r="C301" s="128"/>
      <c r="D301" s="147"/>
      <c r="E301" s="148"/>
      <c r="H301" s="149"/>
    </row>
    <row r="302" ht="18.75" customHeight="1" spans="1:8">
      <c r="A302" s="61">
        <v>2040219</v>
      </c>
      <c r="B302" s="61" t="s">
        <v>97</v>
      </c>
      <c r="C302" s="128"/>
      <c r="D302" s="147"/>
      <c r="E302" s="148"/>
      <c r="H302" s="149"/>
    </row>
    <row r="303" ht="18.75" customHeight="1" spans="1:8">
      <c r="A303" s="61">
        <v>2040220</v>
      </c>
      <c r="B303" s="61" t="s">
        <v>238</v>
      </c>
      <c r="C303" s="128"/>
      <c r="D303" s="147"/>
      <c r="E303" s="148"/>
      <c r="H303" s="149"/>
    </row>
    <row r="304" ht="18.75" customHeight="1" spans="1:8">
      <c r="A304" s="61">
        <v>2040221</v>
      </c>
      <c r="B304" s="61" t="s">
        <v>239</v>
      </c>
      <c r="C304" s="128"/>
      <c r="D304" s="147"/>
      <c r="E304" s="148"/>
      <c r="H304" s="149"/>
    </row>
    <row r="305" ht="18.75" customHeight="1" spans="1:8">
      <c r="A305" s="61">
        <v>2040222</v>
      </c>
      <c r="B305" s="61" t="s">
        <v>240</v>
      </c>
      <c r="C305" s="128"/>
      <c r="D305" s="147"/>
      <c r="E305" s="148"/>
      <c r="H305" s="149"/>
    </row>
    <row r="306" ht="18.75" customHeight="1" spans="1:8">
      <c r="A306" s="61">
        <v>2040223</v>
      </c>
      <c r="B306" s="61" t="s">
        <v>241</v>
      </c>
      <c r="C306" s="128"/>
      <c r="D306" s="147"/>
      <c r="E306" s="148"/>
      <c r="H306" s="149"/>
    </row>
    <row r="307" ht="18.75" customHeight="1" spans="1:8">
      <c r="A307" s="61">
        <v>2040250</v>
      </c>
      <c r="B307" s="61" t="s">
        <v>65</v>
      </c>
      <c r="C307" s="128"/>
      <c r="D307" s="147"/>
      <c r="E307" s="148"/>
      <c r="H307" s="149"/>
    </row>
    <row r="308" ht="18.75" customHeight="1" spans="1:8">
      <c r="A308" s="61">
        <v>2040299</v>
      </c>
      <c r="B308" s="61" t="s">
        <v>242</v>
      </c>
      <c r="C308" s="128"/>
      <c r="D308" s="147"/>
      <c r="E308" s="148"/>
      <c r="H308" s="149"/>
    </row>
    <row r="309" ht="18.75" customHeight="1" spans="1:8">
      <c r="A309" s="61">
        <v>20403</v>
      </c>
      <c r="B309" s="61" t="s">
        <v>243</v>
      </c>
      <c r="C309" s="127"/>
      <c r="D309" s="147"/>
      <c r="E309" s="148"/>
      <c r="H309" s="149"/>
    </row>
    <row r="310" ht="18.75" customHeight="1" spans="1:8">
      <c r="A310" s="61">
        <v>2040301</v>
      </c>
      <c r="B310" s="61" t="s">
        <v>56</v>
      </c>
      <c r="C310" s="128"/>
      <c r="D310" s="147"/>
      <c r="E310" s="148"/>
      <c r="H310" s="149"/>
    </row>
    <row r="311" ht="18.75" customHeight="1" spans="1:8">
      <c r="A311" s="61">
        <v>2040302</v>
      </c>
      <c r="B311" s="61" t="s">
        <v>57</v>
      </c>
      <c r="C311" s="128"/>
      <c r="D311" s="147"/>
      <c r="E311" s="148"/>
      <c r="H311" s="149"/>
    </row>
    <row r="312" ht="18.75" customHeight="1" spans="1:8">
      <c r="A312" s="61">
        <v>2040303</v>
      </c>
      <c r="B312" s="61" t="s">
        <v>58</v>
      </c>
      <c r="C312" s="128"/>
      <c r="D312" s="147"/>
      <c r="E312" s="148"/>
      <c r="H312" s="149"/>
    </row>
    <row r="313" ht="18.75" customHeight="1" spans="1:8">
      <c r="A313" s="61">
        <v>2040304</v>
      </c>
      <c r="B313" s="61" t="s">
        <v>244</v>
      </c>
      <c r="C313" s="128"/>
      <c r="D313" s="147"/>
      <c r="E313" s="148"/>
      <c r="H313" s="149"/>
    </row>
    <row r="314" ht="18.75" customHeight="1" spans="1:8">
      <c r="A314" s="61">
        <v>2040350</v>
      </c>
      <c r="B314" s="61" t="s">
        <v>65</v>
      </c>
      <c r="C314" s="128"/>
      <c r="D314" s="147"/>
      <c r="E314" s="148"/>
      <c r="H314" s="149"/>
    </row>
    <row r="315" ht="18.75" customHeight="1" spans="1:8">
      <c r="A315" s="61">
        <v>2040399</v>
      </c>
      <c r="B315" s="61" t="s">
        <v>245</v>
      </c>
      <c r="C315" s="128"/>
      <c r="D315" s="147"/>
      <c r="E315" s="148"/>
      <c r="H315" s="149"/>
    </row>
    <row r="316" ht="18.75" customHeight="1" spans="1:8">
      <c r="A316" s="61">
        <v>20404</v>
      </c>
      <c r="B316" s="61" t="s">
        <v>246</v>
      </c>
      <c r="C316" s="127"/>
      <c r="D316" s="147">
        <v>14.7</v>
      </c>
      <c r="E316" s="148"/>
      <c r="H316" s="149"/>
    </row>
    <row r="317" ht="18.75" customHeight="1" spans="1:8">
      <c r="A317" s="61">
        <v>2040401</v>
      </c>
      <c r="B317" s="61" t="s">
        <v>56</v>
      </c>
      <c r="C317" s="128"/>
      <c r="D317" s="147"/>
      <c r="E317" s="148"/>
      <c r="H317" s="149"/>
    </row>
    <row r="318" ht="18.75" customHeight="1" spans="1:8">
      <c r="A318" s="61">
        <v>2040402</v>
      </c>
      <c r="B318" s="61" t="s">
        <v>57</v>
      </c>
      <c r="C318" s="128"/>
      <c r="D318" s="147">
        <v>14.7</v>
      </c>
      <c r="E318" s="148"/>
      <c r="H318" s="149"/>
    </row>
    <row r="319" ht="18.75" customHeight="1" spans="1:8">
      <c r="A319" s="61">
        <v>2040403</v>
      </c>
      <c r="B319" s="61" t="s">
        <v>58</v>
      </c>
      <c r="C319" s="128"/>
      <c r="D319" s="147"/>
      <c r="E319" s="148"/>
      <c r="H319" s="149"/>
    </row>
    <row r="320" ht="18.75" customHeight="1" spans="1:8">
      <c r="A320" s="61">
        <v>2040409</v>
      </c>
      <c r="B320" s="61" t="s">
        <v>247</v>
      </c>
      <c r="C320" s="128"/>
      <c r="D320" s="147"/>
      <c r="E320" s="148"/>
      <c r="H320" s="149"/>
    </row>
    <row r="321" ht="18.75" customHeight="1" spans="1:8">
      <c r="A321" s="61">
        <v>2040410</v>
      </c>
      <c r="B321" s="61" t="s">
        <v>248</v>
      </c>
      <c r="C321" s="128"/>
      <c r="D321" s="147"/>
      <c r="E321" s="148"/>
      <c r="H321" s="149"/>
    </row>
    <row r="322" ht="18.75" customHeight="1" spans="1:8">
      <c r="A322" s="61">
        <v>2040450</v>
      </c>
      <c r="B322" s="61" t="s">
        <v>65</v>
      </c>
      <c r="C322" s="128"/>
      <c r="D322" s="147"/>
      <c r="E322" s="148"/>
      <c r="H322" s="149"/>
    </row>
    <row r="323" ht="18.75" customHeight="1" spans="1:8">
      <c r="A323" s="61">
        <v>2040499</v>
      </c>
      <c r="B323" s="61" t="s">
        <v>249</v>
      </c>
      <c r="C323" s="128"/>
      <c r="D323" s="147"/>
      <c r="E323" s="148"/>
      <c r="H323" s="149"/>
    </row>
    <row r="324" ht="18.75" customHeight="1" spans="1:8">
      <c r="A324" s="61">
        <v>20405</v>
      </c>
      <c r="B324" s="61" t="s">
        <v>250</v>
      </c>
      <c r="C324" s="127"/>
      <c r="D324" s="147">
        <v>42.7</v>
      </c>
      <c r="E324" s="148"/>
      <c r="H324" s="149"/>
    </row>
    <row r="325" ht="18.75" customHeight="1" spans="1:8">
      <c r="A325" s="61">
        <v>2040501</v>
      </c>
      <c r="B325" s="61" t="s">
        <v>56</v>
      </c>
      <c r="C325" s="128"/>
      <c r="D325" s="147"/>
      <c r="E325" s="148"/>
      <c r="H325" s="149"/>
    </row>
    <row r="326" ht="18.75" customHeight="1" spans="1:8">
      <c r="A326" s="61">
        <v>2040502</v>
      </c>
      <c r="B326" s="61" t="s">
        <v>57</v>
      </c>
      <c r="C326" s="128"/>
      <c r="D326" s="147">
        <v>42.7</v>
      </c>
      <c r="E326" s="148"/>
      <c r="H326" s="149"/>
    </row>
    <row r="327" ht="18.75" customHeight="1" spans="1:8">
      <c r="A327" s="61">
        <v>2040503</v>
      </c>
      <c r="B327" s="61" t="s">
        <v>58</v>
      </c>
      <c r="C327" s="128"/>
      <c r="D327" s="147"/>
      <c r="E327" s="148"/>
      <c r="H327" s="149"/>
    </row>
    <row r="328" ht="18.75" customHeight="1" spans="1:8">
      <c r="A328" s="61">
        <v>2040504</v>
      </c>
      <c r="B328" s="61" t="s">
        <v>251</v>
      </c>
      <c r="C328" s="128"/>
      <c r="D328" s="147"/>
      <c r="E328" s="148"/>
      <c r="H328" s="149"/>
    </row>
    <row r="329" ht="18.75" customHeight="1" spans="1:8">
      <c r="A329" s="61">
        <v>2040505</v>
      </c>
      <c r="B329" s="61" t="s">
        <v>252</v>
      </c>
      <c r="C329" s="128"/>
      <c r="D329" s="147"/>
      <c r="E329" s="148"/>
      <c r="H329" s="149"/>
    </row>
    <row r="330" ht="18.75" customHeight="1" spans="1:8">
      <c r="A330" s="61">
        <v>2040506</v>
      </c>
      <c r="B330" s="61" t="s">
        <v>253</v>
      </c>
      <c r="C330" s="128"/>
      <c r="D330" s="147"/>
      <c r="E330" s="148"/>
      <c r="H330" s="149"/>
    </row>
    <row r="331" ht="18.75" customHeight="1" spans="1:8">
      <c r="A331" s="61">
        <v>2040550</v>
      </c>
      <c r="B331" s="61" t="s">
        <v>65</v>
      </c>
      <c r="C331" s="128"/>
      <c r="D331" s="147"/>
      <c r="E331" s="148"/>
      <c r="H331" s="149"/>
    </row>
    <row r="332" ht="18.75" customHeight="1" spans="1:8">
      <c r="A332" s="61">
        <v>2040599</v>
      </c>
      <c r="B332" s="61" t="s">
        <v>254</v>
      </c>
      <c r="C332" s="128"/>
      <c r="D332" s="147"/>
      <c r="E332" s="148"/>
      <c r="H332" s="149"/>
    </row>
    <row r="333" ht="18.75" customHeight="1" spans="1:8">
      <c r="A333" s="61">
        <v>20406</v>
      </c>
      <c r="B333" s="61" t="s">
        <v>255</v>
      </c>
      <c r="C333" s="127">
        <v>1841</v>
      </c>
      <c r="D333" s="147">
        <v>1487.5</v>
      </c>
      <c r="E333" s="148">
        <f t="shared" ref="E333:E335" si="15">D333/C333</f>
        <v>0.807984790874525</v>
      </c>
      <c r="H333" s="149"/>
    </row>
    <row r="334" ht="18.75" customHeight="1" spans="1:8">
      <c r="A334" s="61">
        <v>2040601</v>
      </c>
      <c r="B334" s="61" t="s">
        <v>56</v>
      </c>
      <c r="C334" s="128">
        <v>1000</v>
      </c>
      <c r="D334" s="147">
        <v>1282.4</v>
      </c>
      <c r="E334" s="148">
        <f t="shared" si="15"/>
        <v>1.2824</v>
      </c>
      <c r="H334" s="149"/>
    </row>
    <row r="335" ht="18.75" customHeight="1" spans="1:8">
      <c r="A335" s="61">
        <v>2040602</v>
      </c>
      <c r="B335" s="61" t="s">
        <v>57</v>
      </c>
      <c r="C335" s="128">
        <v>531</v>
      </c>
      <c r="D335" s="147">
        <v>159.6</v>
      </c>
      <c r="E335" s="148">
        <f t="shared" si="15"/>
        <v>0.300564971751412</v>
      </c>
      <c r="H335" s="149"/>
    </row>
    <row r="336" ht="18.75" customHeight="1" spans="1:8">
      <c r="A336" s="61">
        <v>2040603</v>
      </c>
      <c r="B336" s="61" t="s">
        <v>58</v>
      </c>
      <c r="C336" s="128"/>
      <c r="D336" s="147"/>
      <c r="E336" s="148"/>
      <c r="H336" s="149"/>
    </row>
    <row r="337" ht="18.75" customHeight="1" spans="1:8">
      <c r="A337" s="61">
        <v>2040604</v>
      </c>
      <c r="B337" s="61" t="s">
        <v>256</v>
      </c>
      <c r="C337" s="128"/>
      <c r="D337" s="147"/>
      <c r="E337" s="148"/>
      <c r="H337" s="149"/>
    </row>
    <row r="338" ht="18.75" customHeight="1" spans="1:8">
      <c r="A338" s="61">
        <v>2040605</v>
      </c>
      <c r="B338" s="61" t="s">
        <v>257</v>
      </c>
      <c r="C338" s="128"/>
      <c r="D338" s="147"/>
      <c r="E338" s="148"/>
      <c r="H338" s="149"/>
    </row>
    <row r="339" ht="18.75" customHeight="1" spans="1:8">
      <c r="A339" s="61">
        <v>2040606</v>
      </c>
      <c r="B339" s="61" t="s">
        <v>258</v>
      </c>
      <c r="C339" s="128"/>
      <c r="D339" s="147"/>
      <c r="E339" s="148"/>
      <c r="H339" s="149"/>
    </row>
    <row r="340" ht="18.75" customHeight="1" spans="1:8">
      <c r="A340" s="61">
        <v>2040607</v>
      </c>
      <c r="B340" s="61" t="s">
        <v>259</v>
      </c>
      <c r="C340" s="128">
        <v>310</v>
      </c>
      <c r="D340" s="147">
        <v>45.5</v>
      </c>
      <c r="E340" s="148">
        <f>D340/C340</f>
        <v>0.146774193548387</v>
      </c>
      <c r="H340" s="149"/>
    </row>
    <row r="341" ht="18.75" customHeight="1" spans="1:8">
      <c r="A341" s="61">
        <v>2040608</v>
      </c>
      <c r="B341" s="61" t="s">
        <v>260</v>
      </c>
      <c r="C341" s="128"/>
      <c r="D341" s="147"/>
      <c r="E341" s="148"/>
      <c r="H341" s="149"/>
    </row>
    <row r="342" ht="18.75" customHeight="1" spans="1:8">
      <c r="A342" s="61">
        <v>2040610</v>
      </c>
      <c r="B342" s="61" t="s">
        <v>261</v>
      </c>
      <c r="C342" s="128"/>
      <c r="D342" s="147"/>
      <c r="E342" s="148"/>
      <c r="H342" s="149"/>
    </row>
    <row r="343" ht="18.75" customHeight="1" spans="1:8">
      <c r="A343" s="61">
        <v>2040612</v>
      </c>
      <c r="B343" s="61" t="s">
        <v>262</v>
      </c>
      <c r="C343" s="128"/>
      <c r="D343" s="147"/>
      <c r="E343" s="148"/>
      <c r="H343" s="149"/>
    </row>
    <row r="344" ht="18.75" customHeight="1" spans="1:8">
      <c r="A344" s="61">
        <v>2040613</v>
      </c>
      <c r="B344" s="61" t="s">
        <v>97</v>
      </c>
      <c r="C344" s="128"/>
      <c r="D344" s="147"/>
      <c r="E344" s="148"/>
      <c r="H344" s="149"/>
    </row>
    <row r="345" ht="18.75" customHeight="1" spans="1:8">
      <c r="A345" s="61">
        <v>2040650</v>
      </c>
      <c r="B345" s="61" t="s">
        <v>65</v>
      </c>
      <c r="C345" s="128"/>
      <c r="D345" s="147"/>
      <c r="E345" s="148"/>
      <c r="H345" s="149"/>
    </row>
    <row r="346" ht="18.75" customHeight="1" spans="1:8">
      <c r="A346" s="61">
        <v>2040699</v>
      </c>
      <c r="B346" s="61" t="s">
        <v>263</v>
      </c>
      <c r="C346" s="128"/>
      <c r="D346" s="147"/>
      <c r="E346" s="148"/>
      <c r="H346" s="149"/>
    </row>
    <row r="347" ht="18.75" customHeight="1" spans="1:8">
      <c r="A347" s="61">
        <v>20407</v>
      </c>
      <c r="B347" s="61" t="s">
        <v>264</v>
      </c>
      <c r="C347" s="127"/>
      <c r="D347" s="147"/>
      <c r="E347" s="148"/>
      <c r="H347" s="149"/>
    </row>
    <row r="348" ht="18.75" customHeight="1" spans="1:8">
      <c r="A348" s="61">
        <v>2040701</v>
      </c>
      <c r="B348" s="61" t="s">
        <v>56</v>
      </c>
      <c r="C348" s="128"/>
      <c r="D348" s="147"/>
      <c r="E348" s="148"/>
      <c r="H348" s="149"/>
    </row>
    <row r="349" ht="18.75" customHeight="1" spans="1:8">
      <c r="A349" s="61">
        <v>2040702</v>
      </c>
      <c r="B349" s="61" t="s">
        <v>57</v>
      </c>
      <c r="C349" s="128"/>
      <c r="D349" s="147"/>
      <c r="E349" s="148"/>
      <c r="H349" s="149"/>
    </row>
    <row r="350" ht="18.75" customHeight="1" spans="1:8">
      <c r="A350" s="61">
        <v>2040703</v>
      </c>
      <c r="B350" s="61" t="s">
        <v>58</v>
      </c>
      <c r="C350" s="128"/>
      <c r="D350" s="147"/>
      <c r="E350" s="148"/>
      <c r="H350" s="149"/>
    </row>
    <row r="351" ht="18.75" customHeight="1" spans="1:8">
      <c r="A351" s="61">
        <v>2040704</v>
      </c>
      <c r="B351" s="61" t="s">
        <v>265</v>
      </c>
      <c r="C351" s="128"/>
      <c r="D351" s="147"/>
      <c r="E351" s="148"/>
      <c r="H351" s="149"/>
    </row>
    <row r="352" ht="18.75" customHeight="1" spans="1:8">
      <c r="A352" s="61">
        <v>2040705</v>
      </c>
      <c r="B352" s="61" t="s">
        <v>266</v>
      </c>
      <c r="C352" s="128"/>
      <c r="D352" s="147"/>
      <c r="E352" s="148"/>
      <c r="H352" s="149"/>
    </row>
    <row r="353" ht="18.75" customHeight="1" spans="1:8">
      <c r="A353" s="61">
        <v>2040706</v>
      </c>
      <c r="B353" s="61" t="s">
        <v>267</v>
      </c>
      <c r="C353" s="128"/>
      <c r="D353" s="147"/>
      <c r="E353" s="148"/>
      <c r="H353" s="149"/>
    </row>
    <row r="354" ht="18.75" customHeight="1" spans="1:8">
      <c r="A354" s="61">
        <v>2040707</v>
      </c>
      <c r="B354" s="61" t="s">
        <v>97</v>
      </c>
      <c r="C354" s="128"/>
      <c r="D354" s="147"/>
      <c r="E354" s="148"/>
      <c r="H354" s="149"/>
    </row>
    <row r="355" ht="18.75" customHeight="1" spans="1:8">
      <c r="A355" s="61">
        <v>2040750</v>
      </c>
      <c r="B355" s="61" t="s">
        <v>65</v>
      </c>
      <c r="C355" s="128"/>
      <c r="D355" s="147"/>
      <c r="E355" s="148"/>
      <c r="H355" s="149"/>
    </row>
    <row r="356" ht="18.75" customHeight="1" spans="1:8">
      <c r="A356" s="61">
        <v>2040799</v>
      </c>
      <c r="B356" s="61" t="s">
        <v>268</v>
      </c>
      <c r="C356" s="128"/>
      <c r="D356" s="147"/>
      <c r="E356" s="148"/>
      <c r="H356" s="149"/>
    </row>
    <row r="357" ht="18.75" customHeight="1" spans="1:8">
      <c r="A357" s="61">
        <v>20408</v>
      </c>
      <c r="B357" s="61" t="s">
        <v>269</v>
      </c>
      <c r="C357" s="127"/>
      <c r="D357" s="147"/>
      <c r="E357" s="148"/>
      <c r="H357" s="149"/>
    </row>
    <row r="358" ht="18.75" customHeight="1" spans="1:8">
      <c r="A358" s="61">
        <v>2040801</v>
      </c>
      <c r="B358" s="61" t="s">
        <v>56</v>
      </c>
      <c r="C358" s="128"/>
      <c r="D358" s="147"/>
      <c r="E358" s="148"/>
      <c r="H358" s="149"/>
    </row>
    <row r="359" ht="18.75" customHeight="1" spans="1:8">
      <c r="A359" s="61">
        <v>2040802</v>
      </c>
      <c r="B359" s="61" t="s">
        <v>57</v>
      </c>
      <c r="C359" s="128"/>
      <c r="D359" s="147"/>
      <c r="E359" s="148"/>
      <c r="H359" s="149"/>
    </row>
    <row r="360" ht="18.75" customHeight="1" spans="1:8">
      <c r="A360" s="61">
        <v>2040803</v>
      </c>
      <c r="B360" s="61" t="s">
        <v>58</v>
      </c>
      <c r="C360" s="128"/>
      <c r="D360" s="147"/>
      <c r="E360" s="148"/>
      <c r="H360" s="149"/>
    </row>
    <row r="361" ht="18.75" customHeight="1" spans="1:8">
      <c r="A361" s="61">
        <v>2040804</v>
      </c>
      <c r="B361" s="61" t="s">
        <v>270</v>
      </c>
      <c r="C361" s="128"/>
      <c r="D361" s="147"/>
      <c r="E361" s="148"/>
      <c r="H361" s="149"/>
    </row>
    <row r="362" ht="18.75" customHeight="1" spans="1:8">
      <c r="A362" s="61">
        <v>2040805</v>
      </c>
      <c r="B362" s="61" t="s">
        <v>271</v>
      </c>
      <c r="C362" s="128"/>
      <c r="D362" s="147"/>
      <c r="E362" s="148"/>
      <c r="H362" s="149"/>
    </row>
    <row r="363" ht="18.75" customHeight="1" spans="1:8">
      <c r="A363" s="61">
        <v>2040806</v>
      </c>
      <c r="B363" s="61" t="s">
        <v>272</v>
      </c>
      <c r="C363" s="128"/>
      <c r="D363" s="147"/>
      <c r="E363" s="148"/>
      <c r="H363" s="149"/>
    </row>
    <row r="364" ht="18.75" customHeight="1" spans="1:8">
      <c r="A364" s="61">
        <v>2040807</v>
      </c>
      <c r="B364" s="61" t="s">
        <v>97</v>
      </c>
      <c r="C364" s="128"/>
      <c r="D364" s="147"/>
      <c r="E364" s="148"/>
      <c r="H364" s="149"/>
    </row>
    <row r="365" ht="18.75" customHeight="1" spans="1:8">
      <c r="A365" s="61">
        <v>2040850</v>
      </c>
      <c r="B365" s="61" t="s">
        <v>65</v>
      </c>
      <c r="C365" s="128"/>
      <c r="D365" s="147"/>
      <c r="E365" s="148"/>
      <c r="H365" s="149"/>
    </row>
    <row r="366" ht="18.75" customHeight="1" spans="1:8">
      <c r="A366" s="61">
        <v>2040899</v>
      </c>
      <c r="B366" s="61" t="s">
        <v>273</v>
      </c>
      <c r="C366" s="128"/>
      <c r="D366" s="147"/>
      <c r="E366" s="148"/>
      <c r="H366" s="149"/>
    </row>
    <row r="367" ht="18.75" customHeight="1" spans="1:8">
      <c r="A367" s="61">
        <v>20409</v>
      </c>
      <c r="B367" s="61" t="s">
        <v>274</v>
      </c>
      <c r="C367" s="127"/>
      <c r="D367" s="147"/>
      <c r="E367" s="148"/>
      <c r="H367" s="149"/>
    </row>
    <row r="368" ht="18.75" customHeight="1" spans="1:8">
      <c r="A368" s="61">
        <v>2040901</v>
      </c>
      <c r="B368" s="61" t="s">
        <v>56</v>
      </c>
      <c r="C368" s="128"/>
      <c r="D368" s="147"/>
      <c r="E368" s="148"/>
      <c r="H368" s="149"/>
    </row>
    <row r="369" ht="18.75" customHeight="1" spans="1:8">
      <c r="A369" s="61">
        <v>2040902</v>
      </c>
      <c r="B369" s="61" t="s">
        <v>57</v>
      </c>
      <c r="C369" s="128"/>
      <c r="D369" s="147"/>
      <c r="E369" s="148"/>
      <c r="H369" s="149"/>
    </row>
    <row r="370" ht="18.75" customHeight="1" spans="1:8">
      <c r="A370" s="61">
        <v>2040903</v>
      </c>
      <c r="B370" s="61" t="s">
        <v>58</v>
      </c>
      <c r="C370" s="128"/>
      <c r="D370" s="147"/>
      <c r="E370" s="148"/>
      <c r="H370" s="149"/>
    </row>
    <row r="371" ht="18.75" customHeight="1" spans="1:8">
      <c r="A371" s="61">
        <v>2040904</v>
      </c>
      <c r="B371" s="61" t="s">
        <v>275</v>
      </c>
      <c r="C371" s="128"/>
      <c r="D371" s="147"/>
      <c r="E371" s="148"/>
      <c r="H371" s="149"/>
    </row>
    <row r="372" ht="18.75" customHeight="1" spans="1:8">
      <c r="A372" s="61">
        <v>2040905</v>
      </c>
      <c r="B372" s="61" t="s">
        <v>276</v>
      </c>
      <c r="C372" s="128"/>
      <c r="D372" s="147"/>
      <c r="E372" s="148"/>
      <c r="H372" s="149"/>
    </row>
    <row r="373" ht="18.75" customHeight="1" spans="1:8">
      <c r="A373" s="61">
        <v>2040950</v>
      </c>
      <c r="B373" s="61" t="s">
        <v>65</v>
      </c>
      <c r="C373" s="128"/>
      <c r="D373" s="147"/>
      <c r="E373" s="148"/>
      <c r="H373" s="149"/>
    </row>
    <row r="374" ht="18.75" customHeight="1" spans="1:8">
      <c r="A374" s="61">
        <v>2040999</v>
      </c>
      <c r="B374" s="61" t="s">
        <v>277</v>
      </c>
      <c r="C374" s="128"/>
      <c r="D374" s="147"/>
      <c r="E374" s="148"/>
      <c r="H374" s="149"/>
    </row>
    <row r="375" ht="18.75" customHeight="1" spans="1:8">
      <c r="A375" s="61">
        <v>20410</v>
      </c>
      <c r="B375" s="61" t="s">
        <v>278</v>
      </c>
      <c r="C375" s="127"/>
      <c r="D375" s="147"/>
      <c r="E375" s="148"/>
      <c r="H375" s="149"/>
    </row>
    <row r="376" ht="18.75" customHeight="1" spans="1:8">
      <c r="A376" s="61">
        <v>2041001</v>
      </c>
      <c r="B376" s="61" t="s">
        <v>56</v>
      </c>
      <c r="C376" s="128"/>
      <c r="D376" s="147"/>
      <c r="E376" s="148"/>
      <c r="H376" s="149"/>
    </row>
    <row r="377" ht="18.75" customHeight="1" spans="1:8">
      <c r="A377" s="61">
        <v>2041002</v>
      </c>
      <c r="B377" s="61" t="s">
        <v>57</v>
      </c>
      <c r="C377" s="128"/>
      <c r="D377" s="147"/>
      <c r="E377" s="148"/>
      <c r="H377" s="149"/>
    </row>
    <row r="378" ht="18.75" customHeight="1" spans="1:8">
      <c r="A378" s="61">
        <v>2041006</v>
      </c>
      <c r="B378" s="61" t="s">
        <v>97</v>
      </c>
      <c r="C378" s="128"/>
      <c r="D378" s="147"/>
      <c r="E378" s="148"/>
      <c r="H378" s="149"/>
    </row>
    <row r="379" ht="18.75" customHeight="1" spans="1:8">
      <c r="A379" s="61">
        <v>2041007</v>
      </c>
      <c r="B379" s="61" t="s">
        <v>279</v>
      </c>
      <c r="C379" s="128"/>
      <c r="D379" s="147"/>
      <c r="E379" s="148"/>
      <c r="H379" s="149"/>
    </row>
    <row r="380" ht="18.75" customHeight="1" spans="1:8">
      <c r="A380" s="61">
        <v>2041099</v>
      </c>
      <c r="B380" s="61" t="s">
        <v>280</v>
      </c>
      <c r="C380" s="128"/>
      <c r="D380" s="147"/>
      <c r="E380" s="148"/>
      <c r="H380" s="149"/>
    </row>
    <row r="381" ht="18.75" customHeight="1" spans="1:8">
      <c r="A381" s="61">
        <v>20499</v>
      </c>
      <c r="B381" s="61" t="s">
        <v>281</v>
      </c>
      <c r="C381" s="127"/>
      <c r="D381" s="147"/>
      <c r="E381" s="148"/>
      <c r="H381" s="149"/>
    </row>
    <row r="382" ht="18.75" customHeight="1" spans="1:8">
      <c r="A382" s="61">
        <v>2049902</v>
      </c>
      <c r="B382" s="61" t="s">
        <v>282</v>
      </c>
      <c r="C382" s="128"/>
      <c r="D382" s="147"/>
      <c r="E382" s="148"/>
      <c r="H382" s="149"/>
    </row>
    <row r="383" ht="18.75" customHeight="1" spans="1:8">
      <c r="A383" s="61">
        <v>2049999</v>
      </c>
      <c r="B383" s="61" t="s">
        <v>283</v>
      </c>
      <c r="C383" s="128"/>
      <c r="D383" s="147"/>
      <c r="E383" s="148"/>
      <c r="H383" s="149"/>
    </row>
    <row r="384" ht="18.75" customHeight="1" spans="1:8">
      <c r="A384" s="61">
        <v>205</v>
      </c>
      <c r="B384" s="61" t="s">
        <v>284</v>
      </c>
      <c r="C384" s="127">
        <v>97414</v>
      </c>
      <c r="D384" s="147">
        <v>58109.1</v>
      </c>
      <c r="E384" s="148">
        <f t="shared" ref="E384:E386" si="16">D384/C384</f>
        <v>0.596516927751658</v>
      </c>
      <c r="H384" s="149"/>
    </row>
    <row r="385" ht="18.75" customHeight="1" spans="1:8">
      <c r="A385" s="61">
        <v>20501</v>
      </c>
      <c r="B385" s="61" t="s">
        <v>285</v>
      </c>
      <c r="C385" s="127">
        <v>6352</v>
      </c>
      <c r="D385" s="147">
        <v>2814</v>
      </c>
      <c r="E385" s="148">
        <f t="shared" si="16"/>
        <v>0.443010075566751</v>
      </c>
      <c r="H385" s="149"/>
    </row>
    <row r="386" ht="18.75" customHeight="1" spans="1:8">
      <c r="A386" s="61">
        <v>2050101</v>
      </c>
      <c r="B386" s="61" t="s">
        <v>56</v>
      </c>
      <c r="C386" s="128">
        <v>5710</v>
      </c>
      <c r="D386" s="147">
        <v>1948.8</v>
      </c>
      <c r="E386" s="148">
        <f t="shared" si="16"/>
        <v>0.341295971978984</v>
      </c>
      <c r="H386" s="149"/>
    </row>
    <row r="387" ht="18.75" customHeight="1" spans="1:8">
      <c r="A387" s="61">
        <v>2050102</v>
      </c>
      <c r="B387" s="61" t="s">
        <v>57</v>
      </c>
      <c r="C387" s="128"/>
      <c r="D387" s="147"/>
      <c r="E387" s="148"/>
      <c r="H387" s="149"/>
    </row>
    <row r="388" ht="18.75" customHeight="1" spans="1:8">
      <c r="A388" s="61">
        <v>2050103</v>
      </c>
      <c r="B388" s="61" t="s">
        <v>58</v>
      </c>
      <c r="C388" s="128"/>
      <c r="D388" s="147"/>
      <c r="E388" s="148"/>
      <c r="H388" s="149"/>
    </row>
    <row r="389" ht="18.75" customHeight="1" spans="1:8">
      <c r="A389" s="61">
        <v>2050199</v>
      </c>
      <c r="B389" s="61" t="s">
        <v>286</v>
      </c>
      <c r="C389" s="128">
        <v>642</v>
      </c>
      <c r="D389" s="147">
        <v>865.2</v>
      </c>
      <c r="E389" s="148">
        <f t="shared" ref="E389:E394" si="17">D389/C389</f>
        <v>1.34766355140187</v>
      </c>
      <c r="H389" s="149"/>
    </row>
    <row r="390" ht="18.75" customHeight="1" spans="1:8">
      <c r="A390" s="61">
        <v>20502</v>
      </c>
      <c r="B390" s="61" t="s">
        <v>287</v>
      </c>
      <c r="C390" s="127">
        <v>84588</v>
      </c>
      <c r="D390" s="147">
        <v>50483.3</v>
      </c>
      <c r="E390" s="148">
        <f t="shared" si="17"/>
        <v>0.596813968884475</v>
      </c>
      <c r="H390" s="149"/>
    </row>
    <row r="391" ht="18.75" customHeight="1" spans="1:8">
      <c r="A391" s="61">
        <v>2050201</v>
      </c>
      <c r="B391" s="61" t="s">
        <v>288</v>
      </c>
      <c r="C391" s="128">
        <v>2949</v>
      </c>
      <c r="D391" s="147">
        <v>1329.3</v>
      </c>
      <c r="E391" s="148">
        <f t="shared" si="17"/>
        <v>0.450762970498474</v>
      </c>
      <c r="H391" s="149"/>
    </row>
    <row r="392" ht="18.75" customHeight="1" spans="1:8">
      <c r="A392" s="61">
        <v>2050202</v>
      </c>
      <c r="B392" s="61" t="s">
        <v>289</v>
      </c>
      <c r="C392" s="128">
        <v>43822</v>
      </c>
      <c r="D392" s="147">
        <v>29573.6</v>
      </c>
      <c r="E392" s="148">
        <f t="shared" si="17"/>
        <v>0.674857377572909</v>
      </c>
      <c r="H392" s="149"/>
    </row>
    <row r="393" ht="18.75" customHeight="1" spans="1:8">
      <c r="A393" s="61">
        <v>2050203</v>
      </c>
      <c r="B393" s="61" t="s">
        <v>290</v>
      </c>
      <c r="C393" s="128">
        <v>30468</v>
      </c>
      <c r="D393" s="147">
        <v>15966.3</v>
      </c>
      <c r="E393" s="148">
        <f t="shared" si="17"/>
        <v>0.52403505317054</v>
      </c>
      <c r="H393" s="149"/>
    </row>
    <row r="394" ht="18.75" customHeight="1" spans="1:8">
      <c r="A394" s="61">
        <v>2050204</v>
      </c>
      <c r="B394" s="61" t="s">
        <v>291</v>
      </c>
      <c r="C394" s="128">
        <v>5500</v>
      </c>
      <c r="D394" s="147">
        <v>3598.7</v>
      </c>
      <c r="E394" s="148">
        <f t="shared" si="17"/>
        <v>0.654309090909091</v>
      </c>
      <c r="H394" s="149"/>
    </row>
    <row r="395" ht="18.75" customHeight="1" spans="1:8">
      <c r="A395" s="61">
        <v>2050205</v>
      </c>
      <c r="B395" s="61" t="s">
        <v>292</v>
      </c>
      <c r="C395" s="128"/>
      <c r="D395" s="147"/>
      <c r="E395" s="148"/>
      <c r="H395" s="149"/>
    </row>
    <row r="396" ht="18.75" customHeight="1" spans="1:8">
      <c r="A396" s="61">
        <v>2050299</v>
      </c>
      <c r="B396" s="61" t="s">
        <v>293</v>
      </c>
      <c r="C396" s="128">
        <v>1849</v>
      </c>
      <c r="D396" s="147">
        <v>15.4</v>
      </c>
      <c r="E396" s="148">
        <f t="shared" ref="E396:E399" si="18">D396/C396</f>
        <v>0.00832882639264467</v>
      </c>
      <c r="H396" s="149"/>
    </row>
    <row r="397" ht="18.75" customHeight="1" spans="1:8">
      <c r="A397" s="61">
        <v>20503</v>
      </c>
      <c r="B397" s="61" t="s">
        <v>294</v>
      </c>
      <c r="C397" s="127">
        <v>2240</v>
      </c>
      <c r="D397" s="147">
        <v>1680.7</v>
      </c>
      <c r="E397" s="148">
        <f t="shared" si="18"/>
        <v>0.7503125</v>
      </c>
      <c r="H397" s="149"/>
    </row>
    <row r="398" ht="18.75" customHeight="1" spans="1:8">
      <c r="A398" s="61">
        <v>2050301</v>
      </c>
      <c r="B398" s="61" t="s">
        <v>295</v>
      </c>
      <c r="C398" s="128"/>
      <c r="D398" s="147"/>
      <c r="E398" s="148"/>
      <c r="H398" s="149"/>
    </row>
    <row r="399" ht="18.75" customHeight="1" spans="1:8">
      <c r="A399" s="61">
        <v>2050302</v>
      </c>
      <c r="B399" s="61" t="s">
        <v>296</v>
      </c>
      <c r="C399" s="128">
        <v>1991</v>
      </c>
      <c r="D399" s="147">
        <v>1680.7</v>
      </c>
      <c r="E399" s="148">
        <f t="shared" si="18"/>
        <v>0.844148669010547</v>
      </c>
      <c r="H399" s="149"/>
    </row>
    <row r="400" ht="18.75" customHeight="1" spans="1:8">
      <c r="A400" s="61">
        <v>2050303</v>
      </c>
      <c r="B400" s="61" t="s">
        <v>297</v>
      </c>
      <c r="C400" s="128">
        <v>249</v>
      </c>
      <c r="D400" s="147"/>
      <c r="E400" s="148"/>
      <c r="H400" s="149"/>
    </row>
    <row r="401" ht="18.75" customHeight="1" spans="1:8">
      <c r="A401" s="61">
        <v>2050305</v>
      </c>
      <c r="B401" s="61" t="s">
        <v>298</v>
      </c>
      <c r="C401" s="128"/>
      <c r="D401" s="147"/>
      <c r="E401" s="148"/>
      <c r="H401" s="149"/>
    </row>
    <row r="402" ht="18.75" customHeight="1" spans="1:8">
      <c r="A402" s="61">
        <v>2050399</v>
      </c>
      <c r="B402" s="61" t="s">
        <v>299</v>
      </c>
      <c r="C402" s="128"/>
      <c r="D402" s="147"/>
      <c r="E402" s="148"/>
      <c r="H402" s="149"/>
    </row>
    <row r="403" ht="18.75" customHeight="1" spans="1:8">
      <c r="A403" s="61">
        <v>20504</v>
      </c>
      <c r="B403" s="61" t="s">
        <v>300</v>
      </c>
      <c r="C403" s="127"/>
      <c r="D403" s="147"/>
      <c r="E403" s="148"/>
      <c r="H403" s="149"/>
    </row>
    <row r="404" ht="18.75" customHeight="1" spans="1:8">
      <c r="A404" s="61">
        <v>2050401</v>
      </c>
      <c r="B404" s="61" t="s">
        <v>301</v>
      </c>
      <c r="C404" s="128"/>
      <c r="D404" s="147"/>
      <c r="E404" s="148"/>
      <c r="H404" s="149"/>
    </row>
    <row r="405" ht="18.75" customHeight="1" spans="1:8">
      <c r="A405" s="61">
        <v>2050402</v>
      </c>
      <c r="B405" s="61" t="s">
        <v>302</v>
      </c>
      <c r="C405" s="128"/>
      <c r="D405" s="147"/>
      <c r="E405" s="148"/>
      <c r="H405" s="149"/>
    </row>
    <row r="406" ht="18.75" customHeight="1" spans="1:8">
      <c r="A406" s="61">
        <v>2050403</v>
      </c>
      <c r="B406" s="61" t="s">
        <v>303</v>
      </c>
      <c r="C406" s="128"/>
      <c r="D406" s="147"/>
      <c r="E406" s="148"/>
      <c r="H406" s="149"/>
    </row>
    <row r="407" ht="18.75" customHeight="1" spans="1:8">
      <c r="A407" s="61">
        <v>2050404</v>
      </c>
      <c r="B407" s="61" t="s">
        <v>304</v>
      </c>
      <c r="C407" s="128"/>
      <c r="D407" s="147"/>
      <c r="E407" s="148"/>
      <c r="H407" s="149"/>
    </row>
    <row r="408" ht="18.75" customHeight="1" spans="1:8">
      <c r="A408" s="61">
        <v>2050499</v>
      </c>
      <c r="B408" s="61" t="s">
        <v>305</v>
      </c>
      <c r="C408" s="128"/>
      <c r="D408" s="147"/>
      <c r="E408" s="148"/>
      <c r="H408" s="149"/>
    </row>
    <row r="409" ht="18.75" customHeight="1" spans="1:8">
      <c r="A409" s="61">
        <v>20505</v>
      </c>
      <c r="B409" s="61" t="s">
        <v>306</v>
      </c>
      <c r="C409" s="127"/>
      <c r="D409" s="147"/>
      <c r="E409" s="148"/>
      <c r="H409" s="149"/>
    </row>
    <row r="410" ht="18.75" customHeight="1" spans="1:8">
      <c r="A410" s="61">
        <v>2050501</v>
      </c>
      <c r="B410" s="61" t="s">
        <v>307</v>
      </c>
      <c r="C410" s="128"/>
      <c r="D410" s="147"/>
      <c r="E410" s="148"/>
      <c r="H410" s="149"/>
    </row>
    <row r="411" ht="18.75" customHeight="1" spans="1:8">
      <c r="A411" s="61">
        <v>2050502</v>
      </c>
      <c r="B411" s="61" t="s">
        <v>308</v>
      </c>
      <c r="C411" s="128"/>
      <c r="D411" s="147"/>
      <c r="E411" s="148"/>
      <c r="H411" s="149"/>
    </row>
    <row r="412" ht="18.75" customHeight="1" spans="1:8">
      <c r="A412" s="61">
        <v>2050599</v>
      </c>
      <c r="B412" s="61" t="s">
        <v>309</v>
      </c>
      <c r="C412" s="128"/>
      <c r="D412" s="147"/>
      <c r="E412" s="148"/>
      <c r="H412" s="149"/>
    </row>
    <row r="413" ht="18.75" customHeight="1" spans="1:8">
      <c r="A413" s="61">
        <v>20506</v>
      </c>
      <c r="B413" s="61" t="s">
        <v>310</v>
      </c>
      <c r="C413" s="127"/>
      <c r="D413" s="147"/>
      <c r="E413" s="148"/>
      <c r="H413" s="149"/>
    </row>
    <row r="414" ht="18.75" customHeight="1" spans="1:8">
      <c r="A414" s="61">
        <v>2050601</v>
      </c>
      <c r="B414" s="61" t="s">
        <v>311</v>
      </c>
      <c r="C414" s="128"/>
      <c r="D414" s="147"/>
      <c r="E414" s="148"/>
      <c r="H414" s="149"/>
    </row>
    <row r="415" ht="18.75" customHeight="1" spans="1:8">
      <c r="A415" s="61">
        <v>2050602</v>
      </c>
      <c r="B415" s="61" t="s">
        <v>312</v>
      </c>
      <c r="C415" s="128"/>
      <c r="D415" s="147"/>
      <c r="E415" s="148"/>
      <c r="H415" s="149"/>
    </row>
    <row r="416" ht="18.75" customHeight="1" spans="1:8">
      <c r="A416" s="61">
        <v>2050699</v>
      </c>
      <c r="B416" s="61" t="s">
        <v>313</v>
      </c>
      <c r="C416" s="128"/>
      <c r="D416" s="147"/>
      <c r="E416" s="148"/>
      <c r="H416" s="149"/>
    </row>
    <row r="417" ht="18.75" customHeight="1" spans="1:8">
      <c r="A417" s="61">
        <v>20507</v>
      </c>
      <c r="B417" s="61" t="s">
        <v>314</v>
      </c>
      <c r="C417" s="127">
        <v>598</v>
      </c>
      <c r="D417" s="147">
        <v>631.4</v>
      </c>
      <c r="E417" s="148">
        <f t="shared" ref="E417:E423" si="19">D417/C417</f>
        <v>1.05585284280936</v>
      </c>
      <c r="H417" s="149"/>
    </row>
    <row r="418" ht="18.75" customHeight="1" spans="1:8">
      <c r="A418" s="61">
        <v>2050701</v>
      </c>
      <c r="B418" s="61" t="s">
        <v>315</v>
      </c>
      <c r="C418" s="128">
        <v>598</v>
      </c>
      <c r="D418" s="147">
        <v>631.4</v>
      </c>
      <c r="E418" s="148">
        <f t="shared" si="19"/>
        <v>1.05585284280936</v>
      </c>
      <c r="H418" s="149"/>
    </row>
    <row r="419" ht="18.75" customHeight="1" spans="1:8">
      <c r="A419" s="61">
        <v>2050702</v>
      </c>
      <c r="B419" s="61" t="s">
        <v>316</v>
      </c>
      <c r="C419" s="128"/>
      <c r="D419" s="147"/>
      <c r="E419" s="148"/>
      <c r="H419" s="149"/>
    </row>
    <row r="420" ht="18.75" customHeight="1" spans="1:8">
      <c r="A420" s="61">
        <v>2050799</v>
      </c>
      <c r="B420" s="61" t="s">
        <v>317</v>
      </c>
      <c r="C420" s="128"/>
      <c r="D420" s="147"/>
      <c r="E420" s="148"/>
      <c r="H420" s="149"/>
    </row>
    <row r="421" ht="18.75" customHeight="1" spans="1:8">
      <c r="A421" s="61">
        <v>20508</v>
      </c>
      <c r="B421" s="61" t="s">
        <v>318</v>
      </c>
      <c r="C421" s="127">
        <v>1245</v>
      </c>
      <c r="D421" s="147">
        <v>826</v>
      </c>
      <c r="E421" s="148">
        <f t="shared" si="19"/>
        <v>0.663453815261044</v>
      </c>
      <c r="H421" s="149"/>
    </row>
    <row r="422" ht="18.75" customHeight="1" spans="1:8">
      <c r="A422" s="61">
        <v>2050801</v>
      </c>
      <c r="B422" s="61" t="s">
        <v>319</v>
      </c>
      <c r="C422" s="128">
        <v>505</v>
      </c>
      <c r="D422" s="147">
        <v>295.4</v>
      </c>
      <c r="E422" s="148">
        <f t="shared" si="19"/>
        <v>0.584950495049505</v>
      </c>
      <c r="H422" s="149"/>
    </row>
    <row r="423" ht="18.75" customHeight="1" spans="1:8">
      <c r="A423" s="61">
        <v>2050802</v>
      </c>
      <c r="B423" s="61" t="s">
        <v>320</v>
      </c>
      <c r="C423" s="128">
        <v>740</v>
      </c>
      <c r="D423" s="147">
        <v>530.6</v>
      </c>
      <c r="E423" s="148">
        <f t="shared" si="19"/>
        <v>0.717027027027027</v>
      </c>
      <c r="H423" s="149"/>
    </row>
    <row r="424" ht="18.75" customHeight="1" spans="1:8">
      <c r="A424" s="61">
        <v>2050803</v>
      </c>
      <c r="B424" s="61" t="s">
        <v>321</v>
      </c>
      <c r="C424" s="128"/>
      <c r="D424" s="147"/>
      <c r="E424" s="148"/>
      <c r="H424" s="149"/>
    </row>
    <row r="425" ht="18.75" customHeight="1" spans="1:8">
      <c r="A425" s="61">
        <v>2050804</v>
      </c>
      <c r="B425" s="61" t="s">
        <v>322</v>
      </c>
      <c r="C425" s="128"/>
      <c r="D425" s="147"/>
      <c r="E425" s="148"/>
      <c r="H425" s="149"/>
    </row>
    <row r="426" ht="18.75" customHeight="1" spans="1:8">
      <c r="A426" s="61">
        <v>2050899</v>
      </c>
      <c r="B426" s="61" t="s">
        <v>323</v>
      </c>
      <c r="C426" s="128"/>
      <c r="D426" s="147"/>
      <c r="E426" s="148"/>
      <c r="H426" s="149"/>
    </row>
    <row r="427" ht="18.75" customHeight="1" spans="1:8">
      <c r="A427" s="61">
        <v>20509</v>
      </c>
      <c r="B427" s="61" t="s">
        <v>324</v>
      </c>
      <c r="C427" s="127">
        <v>2391</v>
      </c>
      <c r="D427" s="147">
        <v>1673.7</v>
      </c>
      <c r="E427" s="148">
        <f>D427/C427</f>
        <v>0.7</v>
      </c>
      <c r="H427" s="149"/>
    </row>
    <row r="428" ht="18.75" customHeight="1" spans="1:8">
      <c r="A428" s="61">
        <v>2050901</v>
      </c>
      <c r="B428" s="61" t="s">
        <v>325</v>
      </c>
      <c r="C428" s="128"/>
      <c r="D428" s="147"/>
      <c r="E428" s="148"/>
      <c r="H428" s="149"/>
    </row>
    <row r="429" ht="18.75" customHeight="1" spans="1:8">
      <c r="A429" s="61">
        <v>2050902</v>
      </c>
      <c r="B429" s="61" t="s">
        <v>326</v>
      </c>
      <c r="C429" s="128"/>
      <c r="D429" s="147"/>
      <c r="E429" s="148"/>
      <c r="H429" s="149"/>
    </row>
    <row r="430" ht="18.75" customHeight="1" spans="1:8">
      <c r="A430" s="61">
        <v>2050903</v>
      </c>
      <c r="B430" s="61" t="s">
        <v>327</v>
      </c>
      <c r="C430" s="128"/>
      <c r="D430" s="147"/>
      <c r="E430" s="148"/>
      <c r="H430" s="149"/>
    </row>
    <row r="431" ht="18.75" customHeight="1" spans="1:8">
      <c r="A431" s="61">
        <v>2050904</v>
      </c>
      <c r="B431" s="61" t="s">
        <v>328</v>
      </c>
      <c r="C431" s="128"/>
      <c r="D431" s="147"/>
      <c r="E431" s="148"/>
      <c r="H431" s="149"/>
    </row>
    <row r="432" ht="18.75" customHeight="1" spans="1:8">
      <c r="A432" s="61">
        <v>2050905</v>
      </c>
      <c r="B432" s="61" t="s">
        <v>329</v>
      </c>
      <c r="C432" s="128"/>
      <c r="D432" s="147"/>
      <c r="E432" s="148"/>
      <c r="H432" s="149"/>
    </row>
    <row r="433" ht="18.75" customHeight="1" spans="1:8">
      <c r="A433" s="61">
        <v>2050999</v>
      </c>
      <c r="B433" s="61" t="s">
        <v>330</v>
      </c>
      <c r="C433" s="128">
        <v>2391</v>
      </c>
      <c r="D433" s="147">
        <v>1673.7</v>
      </c>
      <c r="E433" s="148">
        <f t="shared" ref="E433:E438" si="20">D433/C433</f>
        <v>0.7</v>
      </c>
      <c r="H433" s="149"/>
    </row>
    <row r="434" ht="18.75" customHeight="1" spans="1:8">
      <c r="A434" s="57">
        <v>20599</v>
      </c>
      <c r="B434" s="57" t="s">
        <v>331</v>
      </c>
      <c r="C434" s="127"/>
      <c r="D434" s="147"/>
      <c r="E434" s="148"/>
      <c r="H434" s="149"/>
    </row>
    <row r="435" ht="18.75" customHeight="1" spans="1:8">
      <c r="A435" s="61">
        <v>2059999</v>
      </c>
      <c r="B435" s="57" t="s">
        <v>332</v>
      </c>
      <c r="C435" s="128"/>
      <c r="D435" s="147"/>
      <c r="E435" s="148"/>
      <c r="H435" s="149"/>
    </row>
    <row r="436" ht="18.75" customHeight="1" spans="1:8">
      <c r="A436" s="61">
        <v>206</v>
      </c>
      <c r="B436" s="61" t="s">
        <v>333</v>
      </c>
      <c r="C436" s="127">
        <v>1276</v>
      </c>
      <c r="D436" s="147">
        <v>935.2</v>
      </c>
      <c r="E436" s="148">
        <f t="shared" si="20"/>
        <v>0.732915360501567</v>
      </c>
      <c r="H436" s="149"/>
    </row>
    <row r="437" ht="18.75" customHeight="1" spans="1:8">
      <c r="A437" s="61">
        <v>20601</v>
      </c>
      <c r="B437" s="61" t="s">
        <v>334</v>
      </c>
      <c r="C437" s="127">
        <v>166</v>
      </c>
      <c r="D437" s="147">
        <v>0.7</v>
      </c>
      <c r="E437" s="148">
        <f t="shared" si="20"/>
        <v>0.00421686746987952</v>
      </c>
      <c r="H437" s="149"/>
    </row>
    <row r="438" ht="18.75" customHeight="1" spans="1:8">
      <c r="A438" s="61">
        <v>2060101</v>
      </c>
      <c r="B438" s="61" t="s">
        <v>56</v>
      </c>
      <c r="C438" s="128">
        <v>166</v>
      </c>
      <c r="D438" s="147">
        <v>0.7</v>
      </c>
      <c r="E438" s="148">
        <f t="shared" si="20"/>
        <v>0.00421686746987952</v>
      </c>
      <c r="H438" s="149"/>
    </row>
    <row r="439" ht="18.75" customHeight="1" spans="1:8">
      <c r="A439" s="61">
        <v>2060102</v>
      </c>
      <c r="B439" s="61" t="s">
        <v>57</v>
      </c>
      <c r="C439" s="128"/>
      <c r="D439" s="147"/>
      <c r="E439" s="148"/>
      <c r="H439" s="149"/>
    </row>
    <row r="440" ht="18.75" customHeight="1" spans="1:8">
      <c r="A440" s="61">
        <v>2060103</v>
      </c>
      <c r="B440" s="61" t="s">
        <v>58</v>
      </c>
      <c r="C440" s="128"/>
      <c r="D440" s="147"/>
      <c r="E440" s="148"/>
      <c r="H440" s="149"/>
    </row>
    <row r="441" ht="18.75" customHeight="1" spans="1:8">
      <c r="A441" s="61">
        <v>2060199</v>
      </c>
      <c r="B441" s="61" t="s">
        <v>335</v>
      </c>
      <c r="C441" s="128"/>
      <c r="D441" s="147"/>
      <c r="E441" s="148"/>
      <c r="H441" s="149"/>
    </row>
    <row r="442" ht="18.75" customHeight="1" spans="1:8">
      <c r="A442" s="61">
        <v>20602</v>
      </c>
      <c r="B442" s="61" t="s">
        <v>336</v>
      </c>
      <c r="C442" s="127"/>
      <c r="D442" s="147"/>
      <c r="E442" s="148"/>
      <c r="H442" s="149"/>
    </row>
    <row r="443" ht="18.75" customHeight="1" spans="1:8">
      <c r="A443" s="61">
        <v>2060201</v>
      </c>
      <c r="B443" s="61" t="s">
        <v>337</v>
      </c>
      <c r="C443" s="128"/>
      <c r="D443" s="147"/>
      <c r="E443" s="148"/>
      <c r="H443" s="149"/>
    </row>
    <row r="444" ht="18.75" customHeight="1" spans="1:8">
      <c r="A444" s="61">
        <v>2060203</v>
      </c>
      <c r="B444" s="61" t="s">
        <v>338</v>
      </c>
      <c r="C444" s="128"/>
      <c r="D444" s="147"/>
      <c r="E444" s="148"/>
      <c r="H444" s="149"/>
    </row>
    <row r="445" ht="18.75" customHeight="1" spans="1:8">
      <c r="A445" s="61">
        <v>2060204</v>
      </c>
      <c r="B445" s="61" t="s">
        <v>339</v>
      </c>
      <c r="C445" s="128"/>
      <c r="D445" s="147"/>
      <c r="E445" s="148"/>
      <c r="H445" s="149"/>
    </row>
    <row r="446" ht="18.75" customHeight="1" spans="1:8">
      <c r="A446" s="61">
        <v>2060205</v>
      </c>
      <c r="B446" s="61" t="s">
        <v>340</v>
      </c>
      <c r="C446" s="128"/>
      <c r="D446" s="147"/>
      <c r="E446" s="148"/>
      <c r="H446" s="149"/>
    </row>
    <row r="447" ht="18.75" customHeight="1" spans="1:8">
      <c r="A447" s="61">
        <v>2060206</v>
      </c>
      <c r="B447" s="61" t="s">
        <v>341</v>
      </c>
      <c r="C447" s="128"/>
      <c r="D447" s="147"/>
      <c r="E447" s="148"/>
      <c r="H447" s="149"/>
    </row>
    <row r="448" ht="18.75" customHeight="1" spans="1:8">
      <c r="A448" s="61">
        <v>2060207</v>
      </c>
      <c r="B448" s="61" t="s">
        <v>342</v>
      </c>
      <c r="C448" s="128"/>
      <c r="D448" s="147"/>
      <c r="E448" s="148"/>
      <c r="H448" s="149"/>
    </row>
    <row r="449" ht="18.75" customHeight="1" spans="1:8">
      <c r="A449" s="61">
        <v>2060208</v>
      </c>
      <c r="B449" s="61" t="s">
        <v>343</v>
      </c>
      <c r="C449" s="128"/>
      <c r="D449" s="147"/>
      <c r="E449" s="148"/>
      <c r="H449" s="149"/>
    </row>
    <row r="450" ht="18.75" customHeight="1" spans="1:8">
      <c r="A450" s="61">
        <v>2060299</v>
      </c>
      <c r="B450" s="61" t="s">
        <v>344</v>
      </c>
      <c r="C450" s="128"/>
      <c r="D450" s="147"/>
      <c r="E450" s="148"/>
      <c r="H450" s="149"/>
    </row>
    <row r="451" ht="18.75" customHeight="1" spans="1:8">
      <c r="A451" s="61">
        <v>20603</v>
      </c>
      <c r="B451" s="61" t="s">
        <v>345</v>
      </c>
      <c r="C451" s="127">
        <v>452</v>
      </c>
      <c r="D451" s="147">
        <v>369.6</v>
      </c>
      <c r="E451" s="148">
        <f>D451/C451</f>
        <v>0.817699115044248</v>
      </c>
      <c r="H451" s="149"/>
    </row>
    <row r="452" ht="18.75" customHeight="1" spans="1:8">
      <c r="A452" s="61">
        <v>2060301</v>
      </c>
      <c r="B452" s="61" t="s">
        <v>337</v>
      </c>
      <c r="C452" s="128">
        <v>322</v>
      </c>
      <c r="D452" s="147">
        <v>369.6</v>
      </c>
      <c r="E452" s="148">
        <f>D452/C452</f>
        <v>1.14782608695652</v>
      </c>
      <c r="H452" s="149"/>
    </row>
    <row r="453" ht="18.75" customHeight="1" spans="1:8">
      <c r="A453" s="61">
        <v>2060302</v>
      </c>
      <c r="B453" s="61" t="s">
        <v>346</v>
      </c>
      <c r="C453" s="128"/>
      <c r="D453" s="147"/>
      <c r="E453" s="148"/>
      <c r="H453" s="149"/>
    </row>
    <row r="454" ht="18.75" customHeight="1" spans="1:8">
      <c r="A454" s="61">
        <v>2060303</v>
      </c>
      <c r="B454" s="61" t="s">
        <v>347</v>
      </c>
      <c r="C454" s="128"/>
      <c r="D454" s="147"/>
      <c r="E454" s="148"/>
      <c r="H454" s="149"/>
    </row>
    <row r="455" ht="18.75" customHeight="1" spans="1:8">
      <c r="A455" s="61">
        <v>2060304</v>
      </c>
      <c r="B455" s="61" t="s">
        <v>348</v>
      </c>
      <c r="C455" s="128"/>
      <c r="D455" s="147"/>
      <c r="E455" s="148"/>
      <c r="H455" s="149"/>
    </row>
    <row r="456" ht="18.75" customHeight="1" spans="1:8">
      <c r="A456" s="61">
        <v>2060399</v>
      </c>
      <c r="B456" s="61" t="s">
        <v>349</v>
      </c>
      <c r="C456" s="128">
        <v>130</v>
      </c>
      <c r="D456" s="147"/>
      <c r="E456" s="148"/>
      <c r="H456" s="149"/>
    </row>
    <row r="457" ht="18.75" customHeight="1" spans="1:8">
      <c r="A457" s="61">
        <v>20604</v>
      </c>
      <c r="B457" s="61" t="s">
        <v>350</v>
      </c>
      <c r="C457" s="127">
        <v>100</v>
      </c>
      <c r="D457" s="147">
        <v>8.4</v>
      </c>
      <c r="E457" s="148">
        <f>D457/C457</f>
        <v>0.084</v>
      </c>
      <c r="H457" s="149"/>
    </row>
    <row r="458" ht="18.75" customHeight="1" spans="1:8">
      <c r="A458" s="61">
        <v>2060401</v>
      </c>
      <c r="B458" s="61" t="s">
        <v>337</v>
      </c>
      <c r="C458" s="128"/>
      <c r="D458" s="147"/>
      <c r="E458" s="148"/>
      <c r="H458" s="149"/>
    </row>
    <row r="459" ht="18.75" customHeight="1" spans="1:8">
      <c r="A459" s="61">
        <v>2060404</v>
      </c>
      <c r="B459" s="61" t="s">
        <v>351</v>
      </c>
      <c r="C459" s="128"/>
      <c r="D459" s="147"/>
      <c r="E459" s="148"/>
      <c r="H459" s="149"/>
    </row>
    <row r="460" ht="18.75" customHeight="1" spans="1:8">
      <c r="A460" s="61">
        <v>2060405</v>
      </c>
      <c r="B460" s="61" t="s">
        <v>352</v>
      </c>
      <c r="C460" s="128"/>
      <c r="D460" s="147"/>
      <c r="E460" s="148"/>
      <c r="H460" s="149"/>
    </row>
    <row r="461" ht="18.75" customHeight="1" spans="1:8">
      <c r="A461" s="61">
        <v>2060499</v>
      </c>
      <c r="B461" s="61" t="s">
        <v>353</v>
      </c>
      <c r="C461" s="128">
        <v>100</v>
      </c>
      <c r="D461" s="147">
        <v>8.4</v>
      </c>
      <c r="E461" s="148">
        <f>D461/C461</f>
        <v>0.084</v>
      </c>
      <c r="H461" s="149"/>
    </row>
    <row r="462" ht="18.75" customHeight="1" spans="1:8">
      <c r="A462" s="61">
        <v>20605</v>
      </c>
      <c r="B462" s="61" t="s">
        <v>354</v>
      </c>
      <c r="C462" s="127">
        <v>80</v>
      </c>
      <c r="D462" s="147"/>
      <c r="E462" s="148"/>
      <c r="H462" s="149"/>
    </row>
    <row r="463" ht="18.75" customHeight="1" spans="1:8">
      <c r="A463" s="61">
        <v>2060501</v>
      </c>
      <c r="B463" s="61" t="s">
        <v>337</v>
      </c>
      <c r="C463" s="128">
        <v>80</v>
      </c>
      <c r="D463" s="147"/>
      <c r="E463" s="148"/>
      <c r="H463" s="149"/>
    </row>
    <row r="464" ht="18.75" customHeight="1" spans="1:8">
      <c r="A464" s="61">
        <v>2060502</v>
      </c>
      <c r="B464" s="61" t="s">
        <v>355</v>
      </c>
      <c r="C464" s="128"/>
      <c r="D464" s="147"/>
      <c r="E464" s="148"/>
      <c r="H464" s="149"/>
    </row>
    <row r="465" ht="18.75" customHeight="1" spans="1:8">
      <c r="A465" s="61">
        <v>2060503</v>
      </c>
      <c r="B465" s="61" t="s">
        <v>356</v>
      </c>
      <c r="C465" s="128"/>
      <c r="D465" s="147"/>
      <c r="E465" s="148"/>
      <c r="H465" s="149"/>
    </row>
    <row r="466" ht="18.75" customHeight="1" spans="1:8">
      <c r="A466" s="61">
        <v>2060599</v>
      </c>
      <c r="B466" s="61" t="s">
        <v>357</v>
      </c>
      <c r="C466" s="128"/>
      <c r="D466" s="147"/>
      <c r="E466" s="148"/>
      <c r="H466" s="149"/>
    </row>
    <row r="467" ht="18.75" customHeight="1" spans="1:8">
      <c r="A467" s="61">
        <v>20606</v>
      </c>
      <c r="B467" s="61" t="s">
        <v>358</v>
      </c>
      <c r="C467" s="127"/>
      <c r="D467" s="147"/>
      <c r="E467" s="148"/>
      <c r="H467" s="149"/>
    </row>
    <row r="468" ht="18.75" customHeight="1" spans="1:8">
      <c r="A468" s="61">
        <v>2060601</v>
      </c>
      <c r="B468" s="61" t="s">
        <v>359</v>
      </c>
      <c r="C468" s="128"/>
      <c r="D468" s="147"/>
      <c r="E468" s="148"/>
      <c r="H468" s="149"/>
    </row>
    <row r="469" ht="18.75" customHeight="1" spans="1:8">
      <c r="A469" s="61">
        <v>2060602</v>
      </c>
      <c r="B469" s="61" t="s">
        <v>360</v>
      </c>
      <c r="C469" s="128"/>
      <c r="D469" s="147"/>
      <c r="E469" s="148"/>
      <c r="H469" s="149"/>
    </row>
    <row r="470" ht="18.75" customHeight="1" spans="1:8">
      <c r="A470" s="61">
        <v>2060603</v>
      </c>
      <c r="B470" s="61" t="s">
        <v>361</v>
      </c>
      <c r="C470" s="128"/>
      <c r="D470" s="147"/>
      <c r="E470" s="148"/>
      <c r="H470" s="149"/>
    </row>
    <row r="471" ht="18.75" customHeight="1" spans="1:8">
      <c r="A471" s="61">
        <v>2060699</v>
      </c>
      <c r="B471" s="61" t="s">
        <v>362</v>
      </c>
      <c r="C471" s="128"/>
      <c r="D471" s="147"/>
      <c r="E471" s="148"/>
      <c r="H471" s="149"/>
    </row>
    <row r="472" ht="18.75" customHeight="1" spans="1:8">
      <c r="A472" s="61">
        <v>20607</v>
      </c>
      <c r="B472" s="61" t="s">
        <v>363</v>
      </c>
      <c r="C472" s="127">
        <v>50</v>
      </c>
      <c r="D472" s="147">
        <v>69.3</v>
      </c>
      <c r="E472" s="148">
        <f>D472/C472</f>
        <v>1.386</v>
      </c>
      <c r="H472" s="149"/>
    </row>
    <row r="473" ht="18.75" customHeight="1" spans="1:8">
      <c r="A473" s="61">
        <v>2060701</v>
      </c>
      <c r="B473" s="61" t="s">
        <v>337</v>
      </c>
      <c r="C473" s="128">
        <v>40</v>
      </c>
      <c r="D473" s="147">
        <v>69.3</v>
      </c>
      <c r="E473" s="148">
        <f>D473/C473</f>
        <v>1.7325</v>
      </c>
      <c r="H473" s="149"/>
    </row>
    <row r="474" ht="18.75" customHeight="1" spans="1:8">
      <c r="A474" s="61">
        <v>2060702</v>
      </c>
      <c r="B474" s="61" t="s">
        <v>364</v>
      </c>
      <c r="C474" s="128"/>
      <c r="D474" s="147"/>
      <c r="E474" s="148"/>
      <c r="H474" s="149"/>
    </row>
    <row r="475" ht="18.75" customHeight="1" spans="1:8">
      <c r="A475" s="61">
        <v>2060703</v>
      </c>
      <c r="B475" s="61" t="s">
        <v>365</v>
      </c>
      <c r="C475" s="128"/>
      <c r="D475" s="147"/>
      <c r="E475" s="148"/>
      <c r="H475" s="149"/>
    </row>
    <row r="476" ht="18.75" customHeight="1" spans="1:8">
      <c r="A476" s="61">
        <v>2060704</v>
      </c>
      <c r="B476" s="61" t="s">
        <v>366</v>
      </c>
      <c r="C476" s="128"/>
      <c r="D476" s="147"/>
      <c r="E476" s="148"/>
      <c r="H476" s="149"/>
    </row>
    <row r="477" ht="18.75" customHeight="1" spans="1:8">
      <c r="A477" s="61">
        <v>2060705</v>
      </c>
      <c r="B477" s="61" t="s">
        <v>367</v>
      </c>
      <c r="C477" s="128">
        <v>10</v>
      </c>
      <c r="D477" s="147"/>
      <c r="E477" s="148"/>
      <c r="H477" s="149"/>
    </row>
    <row r="478" ht="18.75" customHeight="1" spans="1:8">
      <c r="A478" s="61">
        <v>2060799</v>
      </c>
      <c r="B478" s="61" t="s">
        <v>368</v>
      </c>
      <c r="C478" s="128"/>
      <c r="D478" s="147"/>
      <c r="E478" s="148"/>
      <c r="H478" s="149"/>
    </row>
    <row r="479" ht="18.75" customHeight="1" spans="1:8">
      <c r="A479" s="61">
        <v>20608</v>
      </c>
      <c r="B479" s="61" t="s">
        <v>369</v>
      </c>
      <c r="C479" s="127"/>
      <c r="D479" s="147"/>
      <c r="E479" s="148"/>
      <c r="H479" s="149"/>
    </row>
    <row r="480" ht="18.75" customHeight="1" spans="1:8">
      <c r="A480" s="61">
        <v>2060801</v>
      </c>
      <c r="B480" s="61" t="s">
        <v>370</v>
      </c>
      <c r="C480" s="128"/>
      <c r="D480" s="147"/>
      <c r="E480" s="148"/>
      <c r="H480" s="149"/>
    </row>
    <row r="481" ht="18.75" customHeight="1" spans="1:8">
      <c r="A481" s="61">
        <v>2060802</v>
      </c>
      <c r="B481" s="61" t="s">
        <v>371</v>
      </c>
      <c r="C481" s="128"/>
      <c r="D481" s="147"/>
      <c r="E481" s="148"/>
      <c r="H481" s="149"/>
    </row>
    <row r="482" ht="18.75" customHeight="1" spans="1:8">
      <c r="A482" s="61">
        <v>2060899</v>
      </c>
      <c r="B482" s="61" t="s">
        <v>372</v>
      </c>
      <c r="C482" s="128"/>
      <c r="D482" s="147"/>
      <c r="E482" s="148"/>
      <c r="H482" s="149"/>
    </row>
    <row r="483" ht="18.75" customHeight="1" spans="1:8">
      <c r="A483" s="61">
        <v>20609</v>
      </c>
      <c r="B483" s="61" t="s">
        <v>373</v>
      </c>
      <c r="C483" s="127"/>
      <c r="D483" s="147"/>
      <c r="E483" s="148"/>
      <c r="H483" s="149"/>
    </row>
    <row r="484" ht="18.75" customHeight="1" spans="1:8">
      <c r="A484" s="61">
        <v>2060901</v>
      </c>
      <c r="B484" s="61" t="s">
        <v>374</v>
      </c>
      <c r="C484" s="128"/>
      <c r="D484" s="147"/>
      <c r="E484" s="148"/>
      <c r="H484" s="149"/>
    </row>
    <row r="485" ht="18.75" customHeight="1" spans="1:8">
      <c r="A485" s="61">
        <v>2060902</v>
      </c>
      <c r="B485" s="61" t="s">
        <v>375</v>
      </c>
      <c r="C485" s="128"/>
      <c r="D485" s="147"/>
      <c r="E485" s="148"/>
      <c r="H485" s="149"/>
    </row>
    <row r="486" ht="18.75" customHeight="1" spans="1:8">
      <c r="A486" s="61">
        <v>2060999</v>
      </c>
      <c r="B486" s="61" t="s">
        <v>376</v>
      </c>
      <c r="C486" s="128"/>
      <c r="D486" s="147"/>
      <c r="E486" s="148"/>
      <c r="H486" s="149"/>
    </row>
    <row r="487" ht="18.75" customHeight="1" spans="1:8">
      <c r="A487" s="61">
        <v>20699</v>
      </c>
      <c r="B487" s="61" t="s">
        <v>377</v>
      </c>
      <c r="C487" s="127">
        <v>428</v>
      </c>
      <c r="D487" s="147">
        <v>487.2</v>
      </c>
      <c r="E487" s="148">
        <f t="shared" ref="E487:E494" si="21">D487/C487</f>
        <v>1.13831775700935</v>
      </c>
      <c r="H487" s="149"/>
    </row>
    <row r="488" ht="18.75" customHeight="1" spans="1:8">
      <c r="A488" s="61">
        <v>2069901</v>
      </c>
      <c r="B488" s="61" t="s">
        <v>378</v>
      </c>
      <c r="C488" s="128"/>
      <c r="D488" s="147"/>
      <c r="E488" s="148"/>
      <c r="H488" s="149"/>
    </row>
    <row r="489" ht="18.75" customHeight="1" spans="1:8">
      <c r="A489" s="61">
        <v>2069902</v>
      </c>
      <c r="B489" s="61" t="s">
        <v>379</v>
      </c>
      <c r="C489" s="128"/>
      <c r="D489" s="147"/>
      <c r="E489" s="148"/>
      <c r="H489" s="149"/>
    </row>
    <row r="490" ht="18.75" customHeight="1" spans="1:8">
      <c r="A490" s="61">
        <v>2069903</v>
      </c>
      <c r="B490" s="61" t="s">
        <v>380</v>
      </c>
      <c r="C490" s="128"/>
      <c r="D490" s="147"/>
      <c r="E490" s="148"/>
      <c r="H490" s="149"/>
    </row>
    <row r="491" ht="18.75" customHeight="1" spans="1:8">
      <c r="A491" s="61">
        <v>2069999</v>
      </c>
      <c r="B491" s="61" t="s">
        <v>381</v>
      </c>
      <c r="C491" s="128">
        <v>428</v>
      </c>
      <c r="D491" s="147">
        <v>487.2</v>
      </c>
      <c r="E491" s="148">
        <f t="shared" si="21"/>
        <v>1.13831775700935</v>
      </c>
      <c r="H491" s="149"/>
    </row>
    <row r="492" ht="18.75" customHeight="1" spans="1:8">
      <c r="A492" s="61">
        <v>207</v>
      </c>
      <c r="B492" s="61" t="s">
        <v>382</v>
      </c>
      <c r="C492" s="127">
        <v>1873</v>
      </c>
      <c r="D492" s="147">
        <v>2275</v>
      </c>
      <c r="E492" s="148">
        <f t="shared" si="21"/>
        <v>1.21462893753337</v>
      </c>
      <c r="H492" s="149"/>
    </row>
    <row r="493" ht="18.75" customHeight="1" spans="1:8">
      <c r="A493" s="61">
        <v>20701</v>
      </c>
      <c r="B493" s="61" t="s">
        <v>383</v>
      </c>
      <c r="C493" s="127">
        <v>1002</v>
      </c>
      <c r="D493" s="147">
        <v>1046.5</v>
      </c>
      <c r="E493" s="148">
        <f t="shared" si="21"/>
        <v>1.04441117764471</v>
      </c>
      <c r="H493" s="149"/>
    </row>
    <row r="494" ht="18.75" customHeight="1" spans="1:8">
      <c r="A494" s="61">
        <v>2070101</v>
      </c>
      <c r="B494" s="61" t="s">
        <v>56</v>
      </c>
      <c r="C494" s="128">
        <v>380</v>
      </c>
      <c r="D494" s="147">
        <v>312.2</v>
      </c>
      <c r="E494" s="148">
        <f t="shared" si="21"/>
        <v>0.821578947368421</v>
      </c>
      <c r="H494" s="149"/>
    </row>
    <row r="495" ht="18.75" customHeight="1" spans="1:8">
      <c r="A495" s="61">
        <v>2070102</v>
      </c>
      <c r="B495" s="61" t="s">
        <v>57</v>
      </c>
      <c r="C495" s="128"/>
      <c r="D495" s="147"/>
      <c r="E495" s="148"/>
      <c r="H495" s="149"/>
    </row>
    <row r="496" ht="18.75" customHeight="1" spans="1:8">
      <c r="A496" s="61">
        <v>2070103</v>
      </c>
      <c r="B496" s="61" t="s">
        <v>58</v>
      </c>
      <c r="C496" s="128"/>
      <c r="D496" s="147"/>
      <c r="E496" s="148"/>
      <c r="H496" s="149"/>
    </row>
    <row r="497" ht="18.75" customHeight="1" spans="1:8">
      <c r="A497" s="61">
        <v>2070104</v>
      </c>
      <c r="B497" s="61" t="s">
        <v>384</v>
      </c>
      <c r="C497" s="128">
        <v>157</v>
      </c>
      <c r="D497" s="147">
        <v>253.4</v>
      </c>
      <c r="E497" s="148">
        <f t="shared" ref="E497:E502" si="22">D497/C497</f>
        <v>1.6140127388535</v>
      </c>
      <c r="H497" s="149"/>
    </row>
    <row r="498" ht="18.75" customHeight="1" spans="1:8">
      <c r="A498" s="61">
        <v>2070105</v>
      </c>
      <c r="B498" s="61" t="s">
        <v>385</v>
      </c>
      <c r="C498" s="128"/>
      <c r="D498" s="147"/>
      <c r="E498" s="148"/>
      <c r="H498" s="149"/>
    </row>
    <row r="499" ht="18.75" customHeight="1" spans="1:8">
      <c r="A499" s="61">
        <v>2070106</v>
      </c>
      <c r="B499" s="61" t="s">
        <v>386</v>
      </c>
      <c r="C499" s="128"/>
      <c r="D499" s="147"/>
      <c r="E499" s="148"/>
      <c r="H499" s="149"/>
    </row>
    <row r="500" ht="18.75" customHeight="1" spans="1:8">
      <c r="A500" s="61">
        <v>2070107</v>
      </c>
      <c r="B500" s="61" t="s">
        <v>387</v>
      </c>
      <c r="C500" s="128"/>
      <c r="D500" s="147"/>
      <c r="E500" s="148"/>
      <c r="H500" s="149"/>
    </row>
    <row r="501" ht="18.75" customHeight="1" spans="1:8">
      <c r="A501" s="61">
        <v>2070108</v>
      </c>
      <c r="B501" s="61" t="s">
        <v>388</v>
      </c>
      <c r="C501" s="128">
        <v>60</v>
      </c>
      <c r="D501" s="147">
        <v>77.7</v>
      </c>
      <c r="E501" s="148">
        <f t="shared" si="22"/>
        <v>1.295</v>
      </c>
      <c r="H501" s="149"/>
    </row>
    <row r="502" ht="18.75" customHeight="1" spans="1:8">
      <c r="A502" s="61">
        <v>2070109</v>
      </c>
      <c r="B502" s="61" t="s">
        <v>389</v>
      </c>
      <c r="C502" s="128">
        <v>5</v>
      </c>
      <c r="D502" s="147">
        <v>166.6</v>
      </c>
      <c r="E502" s="148">
        <f t="shared" si="22"/>
        <v>33.32</v>
      </c>
      <c r="H502" s="149"/>
    </row>
    <row r="503" ht="18.75" customHeight="1" spans="1:8">
      <c r="A503" s="61">
        <v>2070110</v>
      </c>
      <c r="B503" s="61" t="s">
        <v>390</v>
      </c>
      <c r="C503" s="128"/>
      <c r="D503" s="147"/>
      <c r="E503" s="148"/>
      <c r="H503" s="149"/>
    </row>
    <row r="504" ht="18.75" customHeight="1" spans="1:8">
      <c r="A504" s="61">
        <v>2070111</v>
      </c>
      <c r="B504" s="61" t="s">
        <v>391</v>
      </c>
      <c r="C504" s="128"/>
      <c r="D504" s="147"/>
      <c r="E504" s="148"/>
      <c r="H504" s="149"/>
    </row>
    <row r="505" ht="18.75" customHeight="1" spans="1:8">
      <c r="A505" s="61">
        <v>2070112</v>
      </c>
      <c r="B505" s="61" t="s">
        <v>392</v>
      </c>
      <c r="C505" s="128"/>
      <c r="D505" s="147"/>
      <c r="E505" s="148"/>
      <c r="H505" s="149"/>
    </row>
    <row r="506" ht="18.75" customHeight="1" spans="1:8">
      <c r="A506" s="61">
        <v>2070113</v>
      </c>
      <c r="B506" s="61" t="s">
        <v>393</v>
      </c>
      <c r="C506" s="128"/>
      <c r="D506" s="147"/>
      <c r="E506" s="148"/>
      <c r="H506" s="149"/>
    </row>
    <row r="507" ht="18.75" customHeight="1" spans="1:8">
      <c r="A507" s="61">
        <v>2070114</v>
      </c>
      <c r="B507" s="61" t="s">
        <v>394</v>
      </c>
      <c r="C507" s="128"/>
      <c r="D507" s="147"/>
      <c r="E507" s="148"/>
      <c r="H507" s="149"/>
    </row>
    <row r="508" ht="18.75" customHeight="1" spans="1:8">
      <c r="A508" s="61">
        <v>2070199</v>
      </c>
      <c r="B508" s="61" t="s">
        <v>395</v>
      </c>
      <c r="C508" s="128">
        <v>400</v>
      </c>
      <c r="D508" s="147">
        <v>236.6</v>
      </c>
      <c r="E508" s="148">
        <f t="shared" ref="E508:E513" si="23">D508/C508</f>
        <v>0.5915</v>
      </c>
      <c r="H508" s="149"/>
    </row>
    <row r="509" ht="18.75" customHeight="1" spans="1:8">
      <c r="A509" s="61">
        <v>20702</v>
      </c>
      <c r="B509" s="61" t="s">
        <v>396</v>
      </c>
      <c r="C509" s="127">
        <v>11</v>
      </c>
      <c r="D509" s="147">
        <v>277.2</v>
      </c>
      <c r="E509" s="148">
        <f t="shared" si="23"/>
        <v>25.2</v>
      </c>
      <c r="H509" s="149"/>
    </row>
    <row r="510" ht="18.75" customHeight="1" spans="1:8">
      <c r="A510" s="61">
        <v>2070201</v>
      </c>
      <c r="B510" s="61" t="s">
        <v>56</v>
      </c>
      <c r="C510" s="128"/>
      <c r="D510" s="147"/>
      <c r="E510" s="148"/>
      <c r="H510" s="149"/>
    </row>
    <row r="511" ht="18.75" customHeight="1" spans="1:8">
      <c r="A511" s="61">
        <v>2070202</v>
      </c>
      <c r="B511" s="61" t="s">
        <v>57</v>
      </c>
      <c r="C511" s="128"/>
      <c r="D511" s="147"/>
      <c r="E511" s="148"/>
      <c r="H511" s="149"/>
    </row>
    <row r="512" ht="18.75" customHeight="1" spans="1:8">
      <c r="A512" s="61">
        <v>2070203</v>
      </c>
      <c r="B512" s="61" t="s">
        <v>58</v>
      </c>
      <c r="C512" s="128"/>
      <c r="D512" s="147"/>
      <c r="E512" s="148"/>
      <c r="H512" s="149"/>
    </row>
    <row r="513" ht="18.75" customHeight="1" spans="1:8">
      <c r="A513" s="61">
        <v>2070204</v>
      </c>
      <c r="B513" s="61" t="s">
        <v>397</v>
      </c>
      <c r="C513" s="128">
        <v>11</v>
      </c>
      <c r="D513" s="147">
        <v>277.2</v>
      </c>
      <c r="E513" s="148">
        <f t="shared" si="23"/>
        <v>25.2</v>
      </c>
      <c r="H513" s="149"/>
    </row>
    <row r="514" ht="18.75" customHeight="1" spans="1:8">
      <c r="A514" s="61">
        <v>2070205</v>
      </c>
      <c r="B514" s="61" t="s">
        <v>398</v>
      </c>
      <c r="C514" s="128"/>
      <c r="D514" s="147"/>
      <c r="E514" s="148"/>
      <c r="H514" s="149"/>
    </row>
    <row r="515" ht="18.75" customHeight="1" spans="1:8">
      <c r="A515" s="61">
        <v>2070206</v>
      </c>
      <c r="B515" s="61" t="s">
        <v>399</v>
      </c>
      <c r="C515" s="128"/>
      <c r="D515" s="147"/>
      <c r="E515" s="148"/>
      <c r="H515" s="149"/>
    </row>
    <row r="516" ht="18.75" customHeight="1" spans="1:8">
      <c r="A516" s="61">
        <v>2070299</v>
      </c>
      <c r="B516" s="61" t="s">
        <v>400</v>
      </c>
      <c r="C516" s="128"/>
      <c r="D516" s="147"/>
      <c r="E516" s="148"/>
      <c r="H516" s="149"/>
    </row>
    <row r="517" ht="18.75" customHeight="1" spans="1:8">
      <c r="A517" s="61">
        <v>20703</v>
      </c>
      <c r="B517" s="61" t="s">
        <v>401</v>
      </c>
      <c r="C517" s="127">
        <v>200</v>
      </c>
      <c r="D517" s="147">
        <v>452.2</v>
      </c>
      <c r="E517" s="148">
        <f>D517/C517</f>
        <v>2.261</v>
      </c>
      <c r="H517" s="149"/>
    </row>
    <row r="518" ht="18.75" customHeight="1" spans="1:8">
      <c r="A518" s="61">
        <v>2070301</v>
      </c>
      <c r="B518" s="61" t="s">
        <v>56</v>
      </c>
      <c r="C518" s="128"/>
      <c r="D518" s="147">
        <v>4.9</v>
      </c>
      <c r="E518" s="148"/>
      <c r="H518" s="149"/>
    </row>
    <row r="519" ht="18.75" customHeight="1" spans="1:8">
      <c r="A519" s="61">
        <v>2070302</v>
      </c>
      <c r="B519" s="61" t="s">
        <v>57</v>
      </c>
      <c r="C519" s="128"/>
      <c r="D519" s="147"/>
      <c r="E519" s="148"/>
      <c r="H519" s="149"/>
    </row>
    <row r="520" ht="18.75" customHeight="1" spans="1:8">
      <c r="A520" s="61">
        <v>2070303</v>
      </c>
      <c r="B520" s="61" t="s">
        <v>58</v>
      </c>
      <c r="C520" s="128"/>
      <c r="D520" s="147"/>
      <c r="E520" s="148"/>
      <c r="H520" s="149"/>
    </row>
    <row r="521" ht="18.75" customHeight="1" spans="1:8">
      <c r="A521" s="61">
        <v>2070304</v>
      </c>
      <c r="B521" s="61" t="s">
        <v>402</v>
      </c>
      <c r="C521" s="128"/>
      <c r="D521" s="147"/>
      <c r="E521" s="148"/>
      <c r="H521" s="149"/>
    </row>
    <row r="522" ht="18.75" customHeight="1" spans="1:8">
      <c r="A522" s="61">
        <v>2070305</v>
      </c>
      <c r="B522" s="61" t="s">
        <v>403</v>
      </c>
      <c r="C522" s="128"/>
      <c r="D522" s="147"/>
      <c r="E522" s="148"/>
      <c r="H522" s="149"/>
    </row>
    <row r="523" ht="18.75" customHeight="1" spans="1:8">
      <c r="A523" s="61">
        <v>2070306</v>
      </c>
      <c r="B523" s="61" t="s">
        <v>404</v>
      </c>
      <c r="C523" s="128"/>
      <c r="D523" s="147"/>
      <c r="E523" s="148"/>
      <c r="H523" s="149"/>
    </row>
    <row r="524" ht="18.75" customHeight="1" spans="1:8">
      <c r="A524" s="61">
        <v>2070307</v>
      </c>
      <c r="B524" s="61" t="s">
        <v>405</v>
      </c>
      <c r="C524" s="128">
        <v>10</v>
      </c>
      <c r="D524" s="147">
        <v>3.5</v>
      </c>
      <c r="E524" s="148">
        <f t="shared" ref="E524:E528" si="24">D524/C524</f>
        <v>0.35</v>
      </c>
      <c r="H524" s="149"/>
    </row>
    <row r="525" ht="18.75" customHeight="1" spans="1:8">
      <c r="A525" s="61">
        <v>2070308</v>
      </c>
      <c r="B525" s="61" t="s">
        <v>406</v>
      </c>
      <c r="C525" s="128">
        <v>180</v>
      </c>
      <c r="D525" s="147">
        <v>442.4</v>
      </c>
      <c r="E525" s="148">
        <f t="shared" si="24"/>
        <v>2.45777777777778</v>
      </c>
      <c r="H525" s="149"/>
    </row>
    <row r="526" ht="18.75" customHeight="1" spans="1:8">
      <c r="A526" s="61">
        <v>2070309</v>
      </c>
      <c r="B526" s="61" t="s">
        <v>407</v>
      </c>
      <c r="C526" s="128"/>
      <c r="D526" s="147"/>
      <c r="E526" s="148"/>
      <c r="H526" s="149"/>
    </row>
    <row r="527" ht="18.75" customHeight="1" spans="1:8">
      <c r="A527" s="61">
        <v>2070399</v>
      </c>
      <c r="B527" s="61" t="s">
        <v>408</v>
      </c>
      <c r="C527" s="128">
        <v>10</v>
      </c>
      <c r="D527" s="147">
        <v>1.4</v>
      </c>
      <c r="E527" s="148">
        <f t="shared" si="24"/>
        <v>0.14</v>
      </c>
      <c r="H527" s="149"/>
    </row>
    <row r="528" ht="18.75" customHeight="1" spans="1:8">
      <c r="A528" s="61">
        <v>20706</v>
      </c>
      <c r="B528" s="61" t="s">
        <v>409</v>
      </c>
      <c r="C528" s="127">
        <v>2</v>
      </c>
      <c r="D528" s="147">
        <v>2.1</v>
      </c>
      <c r="E528" s="148">
        <f t="shared" si="24"/>
        <v>1.05</v>
      </c>
      <c r="H528" s="149"/>
    </row>
    <row r="529" ht="18.75" customHeight="1" spans="1:8">
      <c r="A529" s="61">
        <v>2070601</v>
      </c>
      <c r="B529" s="61" t="s">
        <v>56</v>
      </c>
      <c r="C529" s="128"/>
      <c r="D529" s="147"/>
      <c r="E529" s="148"/>
      <c r="H529" s="149"/>
    </row>
    <row r="530" ht="18.75" customHeight="1" spans="1:8">
      <c r="A530" s="61">
        <v>2070602</v>
      </c>
      <c r="B530" s="61" t="s">
        <v>57</v>
      </c>
      <c r="C530" s="128"/>
      <c r="D530" s="147"/>
      <c r="E530" s="148"/>
      <c r="H530" s="149"/>
    </row>
    <row r="531" ht="18.75" customHeight="1" spans="1:8">
      <c r="A531" s="61">
        <v>2070603</v>
      </c>
      <c r="B531" s="61" t="s">
        <v>58</v>
      </c>
      <c r="C531" s="128"/>
      <c r="D531" s="147"/>
      <c r="E531" s="148"/>
      <c r="H531" s="149"/>
    </row>
    <row r="532" ht="18.75" customHeight="1" spans="1:8">
      <c r="A532" s="61">
        <v>2070604</v>
      </c>
      <c r="B532" s="61" t="s">
        <v>410</v>
      </c>
      <c r="C532" s="128"/>
      <c r="D532" s="147"/>
      <c r="E532" s="148"/>
      <c r="H532" s="149"/>
    </row>
    <row r="533" ht="18.75" customHeight="1" spans="1:8">
      <c r="A533" s="61">
        <v>2070605</v>
      </c>
      <c r="B533" s="61" t="s">
        <v>411</v>
      </c>
      <c r="C533" s="128"/>
      <c r="D533" s="147"/>
      <c r="E533" s="148"/>
      <c r="H533" s="149"/>
    </row>
    <row r="534" ht="18.75" customHeight="1" spans="1:8">
      <c r="A534" s="61">
        <v>2070606</v>
      </c>
      <c r="B534" s="61" t="s">
        <v>412</v>
      </c>
      <c r="C534" s="128"/>
      <c r="D534" s="147"/>
      <c r="E534" s="148"/>
      <c r="H534" s="149"/>
    </row>
    <row r="535" ht="18.75" customHeight="1" spans="1:8">
      <c r="A535" s="61">
        <v>2070607</v>
      </c>
      <c r="B535" s="61" t="s">
        <v>413</v>
      </c>
      <c r="C535" s="128"/>
      <c r="D535" s="147"/>
      <c r="E535" s="148"/>
      <c r="H535" s="149"/>
    </row>
    <row r="536" ht="18.75" customHeight="1" spans="1:8">
      <c r="A536" s="61">
        <v>2070699</v>
      </c>
      <c r="B536" s="61" t="s">
        <v>414</v>
      </c>
      <c r="C536" s="128">
        <v>2</v>
      </c>
      <c r="D536" s="147">
        <v>2.1</v>
      </c>
      <c r="E536" s="148">
        <f>D536/C536</f>
        <v>1.05</v>
      </c>
      <c r="H536" s="149"/>
    </row>
    <row r="537" ht="18.75" customHeight="1" spans="1:8">
      <c r="A537" s="61">
        <v>20708</v>
      </c>
      <c r="B537" s="61" t="s">
        <v>415</v>
      </c>
      <c r="C537" s="127">
        <v>364</v>
      </c>
      <c r="D537" s="147">
        <v>346.5</v>
      </c>
      <c r="E537" s="148">
        <f>D537/C537</f>
        <v>0.951923076923077</v>
      </c>
      <c r="H537" s="149"/>
    </row>
    <row r="538" ht="18.75" customHeight="1" spans="1:8">
      <c r="A538" s="61">
        <v>2070801</v>
      </c>
      <c r="B538" s="61" t="s">
        <v>56</v>
      </c>
      <c r="C538" s="128"/>
      <c r="D538" s="147"/>
      <c r="E538" s="148"/>
      <c r="H538" s="149"/>
    </row>
    <row r="539" ht="18.75" customHeight="1" spans="1:8">
      <c r="A539" s="61">
        <v>2070802</v>
      </c>
      <c r="B539" s="61" t="s">
        <v>57</v>
      </c>
      <c r="C539" s="128">
        <v>151</v>
      </c>
      <c r="D539" s="147"/>
      <c r="E539" s="148"/>
      <c r="H539" s="149"/>
    </row>
    <row r="540" ht="18.75" customHeight="1" spans="1:8">
      <c r="A540" s="61">
        <v>2070803</v>
      </c>
      <c r="B540" s="61" t="s">
        <v>58</v>
      </c>
      <c r="C540" s="128"/>
      <c r="D540" s="147"/>
      <c r="E540" s="148"/>
      <c r="H540" s="149"/>
    </row>
    <row r="541" ht="18.75" customHeight="1" spans="1:8">
      <c r="A541" s="61">
        <v>2070806</v>
      </c>
      <c r="B541" s="61" t="s">
        <v>416</v>
      </c>
      <c r="C541" s="128"/>
      <c r="D541" s="147"/>
      <c r="E541" s="148"/>
      <c r="H541" s="149"/>
    </row>
    <row r="542" ht="18.75" customHeight="1" spans="1:8">
      <c r="A542" s="61">
        <v>2070807</v>
      </c>
      <c r="B542" s="61" t="s">
        <v>417</v>
      </c>
      <c r="C542" s="128"/>
      <c r="D542" s="147"/>
      <c r="E542" s="148"/>
      <c r="H542" s="149"/>
    </row>
    <row r="543" ht="18.75" customHeight="1" spans="1:8">
      <c r="A543" s="61">
        <v>2070808</v>
      </c>
      <c r="B543" s="61" t="s">
        <v>418</v>
      </c>
      <c r="C543" s="128">
        <v>213</v>
      </c>
      <c r="D543" s="147">
        <v>346.5</v>
      </c>
      <c r="E543" s="148">
        <f t="shared" ref="E543:E551" si="25">D543/C543</f>
        <v>1.62676056338028</v>
      </c>
      <c r="H543" s="149"/>
    </row>
    <row r="544" ht="18.75" customHeight="1" spans="1:8">
      <c r="A544" s="61">
        <v>2070899</v>
      </c>
      <c r="B544" s="61" t="s">
        <v>419</v>
      </c>
      <c r="C544" s="128"/>
      <c r="D544" s="147"/>
      <c r="E544" s="148"/>
      <c r="H544" s="149"/>
    </row>
    <row r="545" ht="18.75" customHeight="1" spans="1:8">
      <c r="A545" s="61">
        <v>20799</v>
      </c>
      <c r="B545" s="61" t="s">
        <v>420</v>
      </c>
      <c r="C545" s="127">
        <v>294</v>
      </c>
      <c r="D545" s="147">
        <v>150.5</v>
      </c>
      <c r="E545" s="148">
        <f t="shared" si="25"/>
        <v>0.511904761904762</v>
      </c>
      <c r="H545" s="149"/>
    </row>
    <row r="546" ht="18.75" customHeight="1" spans="1:8">
      <c r="A546" s="61">
        <v>2079902</v>
      </c>
      <c r="B546" s="61" t="s">
        <v>421</v>
      </c>
      <c r="C546" s="128"/>
      <c r="D546" s="147"/>
      <c r="E546" s="148"/>
      <c r="H546" s="149"/>
    </row>
    <row r="547" ht="18.75" customHeight="1" spans="1:8">
      <c r="A547" s="61">
        <v>2079903</v>
      </c>
      <c r="B547" s="61" t="s">
        <v>422</v>
      </c>
      <c r="C547" s="128"/>
      <c r="D547" s="147"/>
      <c r="E547" s="148"/>
      <c r="H547" s="149"/>
    </row>
    <row r="548" ht="18.75" customHeight="1" spans="1:8">
      <c r="A548" s="61">
        <v>2079999</v>
      </c>
      <c r="B548" s="61" t="s">
        <v>423</v>
      </c>
      <c r="C548" s="128">
        <v>294</v>
      </c>
      <c r="D548" s="147">
        <v>150.5</v>
      </c>
      <c r="E548" s="148">
        <f t="shared" si="25"/>
        <v>0.511904761904762</v>
      </c>
      <c r="H548" s="149"/>
    </row>
    <row r="549" ht="18.75" customHeight="1" spans="1:8">
      <c r="A549" s="61">
        <v>208</v>
      </c>
      <c r="B549" s="61" t="s">
        <v>424</v>
      </c>
      <c r="C549" s="127">
        <v>61702</v>
      </c>
      <c r="D549" s="147">
        <v>56459.123</v>
      </c>
      <c r="E549" s="148">
        <f t="shared" si="25"/>
        <v>0.915029059025639</v>
      </c>
      <c r="H549" s="149"/>
    </row>
    <row r="550" ht="18.75" customHeight="1" spans="1:8">
      <c r="A550" s="61">
        <v>20801</v>
      </c>
      <c r="B550" s="61" t="s">
        <v>425</v>
      </c>
      <c r="C550" s="127">
        <v>8431</v>
      </c>
      <c r="D550" s="147">
        <v>1507.1</v>
      </c>
      <c r="E550" s="148">
        <f t="shared" si="25"/>
        <v>0.178756968331159</v>
      </c>
      <c r="H550" s="149"/>
    </row>
    <row r="551" ht="18.75" customHeight="1" spans="1:8">
      <c r="A551" s="61">
        <v>2080101</v>
      </c>
      <c r="B551" s="61" t="s">
        <v>56</v>
      </c>
      <c r="C551" s="128">
        <v>381</v>
      </c>
      <c r="D551" s="147">
        <v>669.9</v>
      </c>
      <c r="E551" s="148">
        <f t="shared" si="25"/>
        <v>1.75826771653543</v>
      </c>
      <c r="H551" s="149"/>
    </row>
    <row r="552" ht="18.75" customHeight="1" spans="1:8">
      <c r="A552" s="61">
        <v>2080102</v>
      </c>
      <c r="B552" s="61" t="s">
        <v>57</v>
      </c>
      <c r="C552" s="128"/>
      <c r="D552" s="147"/>
      <c r="E552" s="148"/>
      <c r="H552" s="149"/>
    </row>
    <row r="553" ht="18.75" customHeight="1" spans="1:8">
      <c r="A553" s="61">
        <v>2080103</v>
      </c>
      <c r="B553" s="61" t="s">
        <v>58</v>
      </c>
      <c r="C553" s="128"/>
      <c r="D553" s="147"/>
      <c r="E553" s="148"/>
      <c r="H553" s="149"/>
    </row>
    <row r="554" ht="18.75" customHeight="1" spans="1:8">
      <c r="A554" s="61">
        <v>2080104</v>
      </c>
      <c r="B554" s="61" t="s">
        <v>426</v>
      </c>
      <c r="C554" s="128"/>
      <c r="D554" s="147"/>
      <c r="E554" s="148"/>
      <c r="H554" s="149"/>
    </row>
    <row r="555" ht="18.75" customHeight="1" spans="1:8">
      <c r="A555" s="61">
        <v>2080105</v>
      </c>
      <c r="B555" s="61" t="s">
        <v>427</v>
      </c>
      <c r="C555" s="128">
        <v>800</v>
      </c>
      <c r="D555" s="147"/>
      <c r="E555" s="148"/>
      <c r="H555" s="149"/>
    </row>
    <row r="556" ht="18.75" customHeight="1" spans="1:8">
      <c r="A556" s="61">
        <v>2080106</v>
      </c>
      <c r="B556" s="61" t="s">
        <v>428</v>
      </c>
      <c r="C556" s="128"/>
      <c r="D556" s="147"/>
      <c r="E556" s="148"/>
      <c r="H556" s="149"/>
    </row>
    <row r="557" ht="18.75" customHeight="1" spans="1:8">
      <c r="A557" s="61">
        <v>2080107</v>
      </c>
      <c r="B557" s="61" t="s">
        <v>429</v>
      </c>
      <c r="C557" s="128"/>
      <c r="D557" s="147"/>
      <c r="E557" s="148"/>
      <c r="H557" s="149"/>
    </row>
    <row r="558" ht="18.75" customHeight="1" spans="1:8">
      <c r="A558" s="61">
        <v>2080108</v>
      </c>
      <c r="B558" s="61" t="s">
        <v>97</v>
      </c>
      <c r="C558" s="128"/>
      <c r="D558" s="147"/>
      <c r="E558" s="148"/>
      <c r="H558" s="149"/>
    </row>
    <row r="559" ht="18.75" customHeight="1" spans="1:8">
      <c r="A559" s="61">
        <v>2080109</v>
      </c>
      <c r="B559" s="61" t="s">
        <v>430</v>
      </c>
      <c r="C559" s="128">
        <v>7230</v>
      </c>
      <c r="D559" s="147">
        <v>837.2</v>
      </c>
      <c r="E559" s="148">
        <f>D559/C559</f>
        <v>0.115795297372061</v>
      </c>
      <c r="H559" s="149"/>
    </row>
    <row r="560" ht="18.75" customHeight="1" spans="1:8">
      <c r="A560" s="61">
        <v>2080110</v>
      </c>
      <c r="B560" s="61" t="s">
        <v>431</v>
      </c>
      <c r="C560" s="128"/>
      <c r="D560" s="147"/>
      <c r="E560" s="148"/>
      <c r="H560" s="149"/>
    </row>
    <row r="561" ht="18.75" customHeight="1" spans="1:8">
      <c r="A561" s="61">
        <v>2080111</v>
      </c>
      <c r="B561" s="61" t="s">
        <v>432</v>
      </c>
      <c r="C561" s="128"/>
      <c r="D561" s="147"/>
      <c r="E561" s="148"/>
      <c r="H561" s="149"/>
    </row>
    <row r="562" ht="18.75" customHeight="1" spans="1:8">
      <c r="A562" s="61">
        <v>2080112</v>
      </c>
      <c r="B562" s="61" t="s">
        <v>433</v>
      </c>
      <c r="C562" s="128"/>
      <c r="D562" s="147"/>
      <c r="E562" s="148"/>
      <c r="H562" s="149"/>
    </row>
    <row r="563" ht="18.75" customHeight="1" spans="1:8">
      <c r="A563" s="61">
        <v>2080113</v>
      </c>
      <c r="B563" s="61" t="s">
        <v>434</v>
      </c>
      <c r="C563" s="128"/>
      <c r="D563" s="147"/>
      <c r="E563" s="148"/>
      <c r="H563" s="149"/>
    </row>
    <row r="564" ht="18.75" customHeight="1" spans="1:8">
      <c r="A564" s="61">
        <v>2080114</v>
      </c>
      <c r="B564" s="61" t="s">
        <v>435</v>
      </c>
      <c r="C564" s="128"/>
      <c r="D564" s="147"/>
      <c r="E564" s="148"/>
      <c r="H564" s="149"/>
    </row>
    <row r="565" ht="18.75" customHeight="1" spans="1:8">
      <c r="A565" s="61">
        <v>2080115</v>
      </c>
      <c r="B565" s="61" t="s">
        <v>436</v>
      </c>
      <c r="C565" s="128"/>
      <c r="D565" s="147"/>
      <c r="E565" s="148"/>
      <c r="H565" s="149"/>
    </row>
    <row r="566" ht="18.75" customHeight="1" spans="1:8">
      <c r="A566" s="61">
        <v>2080116</v>
      </c>
      <c r="B566" s="61" t="s">
        <v>437</v>
      </c>
      <c r="C566" s="128"/>
      <c r="D566" s="147"/>
      <c r="E566" s="148"/>
      <c r="H566" s="149"/>
    </row>
    <row r="567" ht="18.75" customHeight="1" spans="1:8">
      <c r="A567" s="61">
        <v>2080150</v>
      </c>
      <c r="B567" s="61" t="s">
        <v>65</v>
      </c>
      <c r="C567" s="128"/>
      <c r="D567" s="147"/>
      <c r="E567" s="148"/>
      <c r="H567" s="149"/>
    </row>
    <row r="568" ht="18.75" customHeight="1" spans="1:8">
      <c r="A568" s="61">
        <v>2080199</v>
      </c>
      <c r="B568" s="61" t="s">
        <v>438</v>
      </c>
      <c r="C568" s="128">
        <v>20</v>
      </c>
      <c r="D568" s="147"/>
      <c r="E568" s="148"/>
      <c r="H568" s="149"/>
    </row>
    <row r="569" ht="18.75" customHeight="1" spans="1:8">
      <c r="A569" s="61">
        <v>20802</v>
      </c>
      <c r="B569" s="61" t="s">
        <v>439</v>
      </c>
      <c r="C569" s="127">
        <v>5232</v>
      </c>
      <c r="D569" s="147">
        <v>5213.6</v>
      </c>
      <c r="E569" s="148">
        <f>D569/C569</f>
        <v>0.996483180428134</v>
      </c>
      <c r="H569" s="149"/>
    </row>
    <row r="570" ht="18.75" customHeight="1" spans="1:8">
      <c r="A570" s="61">
        <v>2080201</v>
      </c>
      <c r="B570" s="61" t="s">
        <v>56</v>
      </c>
      <c r="C570" s="128">
        <v>330</v>
      </c>
      <c r="D570" s="147">
        <v>318.5</v>
      </c>
      <c r="E570" s="148">
        <f>D570/C570</f>
        <v>0.965151515151515</v>
      </c>
      <c r="H570" s="149"/>
    </row>
    <row r="571" ht="18.75" customHeight="1" spans="1:8">
      <c r="A571" s="61">
        <v>2080202</v>
      </c>
      <c r="B571" s="61" t="s">
        <v>57</v>
      </c>
      <c r="C571" s="128"/>
      <c r="D571" s="147"/>
      <c r="E571" s="148"/>
      <c r="H571" s="149"/>
    </row>
    <row r="572" ht="18.75" customHeight="1" spans="1:8">
      <c r="A572" s="61">
        <v>2080203</v>
      </c>
      <c r="B572" s="61" t="s">
        <v>58</v>
      </c>
      <c r="C572" s="128"/>
      <c r="D572" s="147"/>
      <c r="E572" s="148"/>
      <c r="H572" s="149"/>
    </row>
    <row r="573" ht="18.75" customHeight="1" spans="1:8">
      <c r="A573" s="61">
        <v>2080206</v>
      </c>
      <c r="B573" s="61" t="s">
        <v>440</v>
      </c>
      <c r="C573" s="128"/>
      <c r="D573" s="147"/>
      <c r="E573" s="148"/>
      <c r="H573" s="149"/>
    </row>
    <row r="574" ht="18.75" customHeight="1" spans="1:8">
      <c r="A574" s="61">
        <v>2080207</v>
      </c>
      <c r="B574" s="61" t="s">
        <v>441</v>
      </c>
      <c r="C574" s="128"/>
      <c r="D574" s="147">
        <v>35.7</v>
      </c>
      <c r="E574" s="148"/>
      <c r="H574" s="149"/>
    </row>
    <row r="575" ht="18.75" customHeight="1" spans="1:8">
      <c r="A575" s="61">
        <v>2080208</v>
      </c>
      <c r="B575" s="61" t="s">
        <v>442</v>
      </c>
      <c r="C575" s="128">
        <v>893</v>
      </c>
      <c r="D575" s="147">
        <v>1001.7</v>
      </c>
      <c r="E575" s="148">
        <f t="shared" ref="E575:E581" si="26">D575/C575</f>
        <v>1.12172452407615</v>
      </c>
      <c r="H575" s="149"/>
    </row>
    <row r="576" ht="18.75" customHeight="1" spans="1:8">
      <c r="A576" s="61">
        <v>2080299</v>
      </c>
      <c r="B576" s="61" t="s">
        <v>443</v>
      </c>
      <c r="C576" s="128">
        <v>4009</v>
      </c>
      <c r="D576" s="147">
        <v>3857.7</v>
      </c>
      <c r="E576" s="148">
        <f t="shared" si="26"/>
        <v>0.962259915190821</v>
      </c>
      <c r="H576" s="149"/>
    </row>
    <row r="577" ht="18.75" customHeight="1" spans="1:8">
      <c r="A577" s="61">
        <v>20804</v>
      </c>
      <c r="B577" s="61" t="s">
        <v>444</v>
      </c>
      <c r="C577" s="127"/>
      <c r="D577" s="147"/>
      <c r="E577" s="148"/>
      <c r="H577" s="149"/>
    </row>
    <row r="578" ht="18.75" customHeight="1" spans="1:8">
      <c r="A578" s="61">
        <v>2080402</v>
      </c>
      <c r="B578" s="61" t="s">
        <v>445</v>
      </c>
      <c r="C578" s="128"/>
      <c r="D578" s="147"/>
      <c r="E578" s="148"/>
      <c r="H578" s="149"/>
    </row>
    <row r="579" ht="18.75" customHeight="1" spans="1:8">
      <c r="A579" s="61">
        <v>20805</v>
      </c>
      <c r="B579" s="61" t="s">
        <v>446</v>
      </c>
      <c r="C579" s="127">
        <v>30892</v>
      </c>
      <c r="D579" s="147">
        <v>30283.295</v>
      </c>
      <c r="E579" s="148">
        <f t="shared" si="26"/>
        <v>0.98029570762657</v>
      </c>
      <c r="H579" s="149"/>
    </row>
    <row r="580" ht="18.75" customHeight="1" spans="1:8">
      <c r="A580" s="61">
        <v>2080501</v>
      </c>
      <c r="B580" s="61" t="s">
        <v>447</v>
      </c>
      <c r="C580" s="128">
        <v>3296</v>
      </c>
      <c r="D580" s="147">
        <v>815.031</v>
      </c>
      <c r="E580" s="148">
        <f t="shared" si="26"/>
        <v>0.247278822815534</v>
      </c>
      <c r="H580" s="149"/>
    </row>
    <row r="581" ht="18.75" customHeight="1" spans="1:8">
      <c r="A581" s="61">
        <v>2080502</v>
      </c>
      <c r="B581" s="61" t="s">
        <v>448</v>
      </c>
      <c r="C581" s="128">
        <v>4022</v>
      </c>
      <c r="D581" s="147">
        <v>2171.337</v>
      </c>
      <c r="E581" s="148">
        <f t="shared" si="26"/>
        <v>0.539864992541024</v>
      </c>
      <c r="H581" s="149"/>
    </row>
    <row r="582" ht="18.75" customHeight="1" spans="1:8">
      <c r="A582" s="61">
        <v>2080503</v>
      </c>
      <c r="B582" s="61" t="s">
        <v>449</v>
      </c>
      <c r="C582" s="128"/>
      <c r="D582" s="147"/>
      <c r="E582" s="148"/>
      <c r="H582" s="149"/>
    </row>
    <row r="583" ht="18.75" customHeight="1" spans="1:8">
      <c r="A583" s="61">
        <v>2080505</v>
      </c>
      <c r="B583" s="61" t="s">
        <v>450</v>
      </c>
      <c r="C583" s="128">
        <v>11312</v>
      </c>
      <c r="D583" s="147">
        <v>9178.127</v>
      </c>
      <c r="E583" s="148">
        <f t="shared" ref="E583:E586" si="27">D583/C583</f>
        <v>0.811362004950495</v>
      </c>
      <c r="H583" s="149"/>
    </row>
    <row r="584" ht="18.75" customHeight="1" spans="1:8">
      <c r="A584" s="61">
        <v>2080506</v>
      </c>
      <c r="B584" s="61" t="s">
        <v>451</v>
      </c>
      <c r="C584" s="128">
        <v>1918</v>
      </c>
      <c r="D584" s="147">
        <v>326.2</v>
      </c>
      <c r="E584" s="148">
        <f t="shared" si="27"/>
        <v>0.17007299270073</v>
      </c>
      <c r="H584" s="149"/>
    </row>
    <row r="585" ht="18.75" customHeight="1" spans="1:8">
      <c r="A585" s="61">
        <v>2080507</v>
      </c>
      <c r="B585" s="61" t="s">
        <v>452</v>
      </c>
      <c r="C585" s="128">
        <v>9392</v>
      </c>
      <c r="D585" s="147">
        <v>16998.1</v>
      </c>
      <c r="E585" s="148">
        <f t="shared" si="27"/>
        <v>1.80984880749574</v>
      </c>
      <c r="H585" s="149"/>
    </row>
    <row r="586" ht="18.75" customHeight="1" spans="1:8">
      <c r="A586" s="61">
        <v>2080508</v>
      </c>
      <c r="B586" s="61" t="s">
        <v>453</v>
      </c>
      <c r="C586" s="128">
        <v>952</v>
      </c>
      <c r="D586" s="147">
        <v>794.5</v>
      </c>
      <c r="E586" s="148">
        <f t="shared" si="27"/>
        <v>0.834558823529412</v>
      </c>
      <c r="H586" s="149"/>
    </row>
    <row r="587" ht="18.75" customHeight="1" spans="1:8">
      <c r="A587" s="61">
        <v>2080599</v>
      </c>
      <c r="B587" s="61" t="s">
        <v>454</v>
      </c>
      <c r="C587" s="128"/>
      <c r="D587" s="147"/>
      <c r="E587" s="148"/>
      <c r="H587" s="149"/>
    </row>
    <row r="588" ht="18.75" customHeight="1" spans="1:8">
      <c r="A588" s="61">
        <v>20806</v>
      </c>
      <c r="B588" s="61" t="s">
        <v>455</v>
      </c>
      <c r="C588" s="127"/>
      <c r="D588" s="147"/>
      <c r="E588" s="148"/>
      <c r="H588" s="149"/>
    </row>
    <row r="589" ht="18.75" customHeight="1" spans="1:8">
      <c r="A589" s="61">
        <v>2080601</v>
      </c>
      <c r="B589" s="61" t="s">
        <v>456</v>
      </c>
      <c r="C589" s="128"/>
      <c r="D589" s="147"/>
      <c r="E589" s="148"/>
      <c r="H589" s="149"/>
    </row>
    <row r="590" ht="18.75" customHeight="1" spans="1:8">
      <c r="A590" s="61">
        <v>2080602</v>
      </c>
      <c r="B590" s="61" t="s">
        <v>457</v>
      </c>
      <c r="C590" s="128"/>
      <c r="D590" s="147"/>
      <c r="E590" s="148"/>
      <c r="H590" s="149"/>
    </row>
    <row r="591" ht="18.75" customHeight="1" spans="1:8">
      <c r="A591" s="61">
        <v>2080699</v>
      </c>
      <c r="B591" s="61" t="s">
        <v>458</v>
      </c>
      <c r="C591" s="128"/>
      <c r="D591" s="147"/>
      <c r="E591" s="148"/>
      <c r="H591" s="149"/>
    </row>
    <row r="592" ht="18.75" customHeight="1" spans="1:8">
      <c r="A592" s="61">
        <v>20807</v>
      </c>
      <c r="B592" s="61" t="s">
        <v>459</v>
      </c>
      <c r="C592" s="127">
        <v>3000</v>
      </c>
      <c r="D592" s="147">
        <v>1988.728</v>
      </c>
      <c r="E592" s="148">
        <f>D592/C592</f>
        <v>0.662909333333333</v>
      </c>
      <c r="H592" s="149"/>
    </row>
    <row r="593" ht="18.75" customHeight="1" spans="1:8">
      <c r="A593" s="61">
        <v>2080701</v>
      </c>
      <c r="B593" s="61" t="s">
        <v>460</v>
      </c>
      <c r="C593" s="128"/>
      <c r="D593" s="147"/>
      <c r="E593" s="148"/>
      <c r="H593" s="149"/>
    </row>
    <row r="594" ht="18.75" customHeight="1" spans="1:8">
      <c r="A594" s="61">
        <v>2080702</v>
      </c>
      <c r="B594" s="61" t="s">
        <v>461</v>
      </c>
      <c r="C594" s="128"/>
      <c r="D594" s="147"/>
      <c r="E594" s="148"/>
      <c r="H594" s="149"/>
    </row>
    <row r="595" ht="18.75" customHeight="1" spans="1:8">
      <c r="A595" s="61">
        <v>2080704</v>
      </c>
      <c r="B595" s="61" t="s">
        <v>462</v>
      </c>
      <c r="C595" s="128">
        <v>1</v>
      </c>
      <c r="D595" s="147">
        <v>2.8</v>
      </c>
      <c r="E595" s="148">
        <f>D595/C595</f>
        <v>2.8</v>
      </c>
      <c r="H595" s="149"/>
    </row>
    <row r="596" ht="18.75" customHeight="1" spans="1:8">
      <c r="A596" s="61">
        <v>2080705</v>
      </c>
      <c r="B596" s="61" t="s">
        <v>463</v>
      </c>
      <c r="C596" s="128"/>
      <c r="D596" s="147"/>
      <c r="E596" s="148"/>
      <c r="H596" s="149"/>
    </row>
    <row r="597" ht="18.75" customHeight="1" spans="1:8">
      <c r="A597" s="61">
        <v>2080709</v>
      </c>
      <c r="B597" s="61" t="s">
        <v>464</v>
      </c>
      <c r="C597" s="128"/>
      <c r="D597" s="147"/>
      <c r="E597" s="148"/>
      <c r="H597" s="149"/>
    </row>
    <row r="598" ht="18.75" customHeight="1" spans="1:8">
      <c r="A598" s="61">
        <v>2080711</v>
      </c>
      <c r="B598" s="61" t="s">
        <v>465</v>
      </c>
      <c r="C598" s="128"/>
      <c r="D598" s="147">
        <v>-0.672</v>
      </c>
      <c r="E598" s="148"/>
      <c r="H598" s="149"/>
    </row>
    <row r="599" ht="18.75" customHeight="1" spans="1:8">
      <c r="A599" s="61">
        <v>2080712</v>
      </c>
      <c r="B599" s="61" t="s">
        <v>466</v>
      </c>
      <c r="C599" s="128"/>
      <c r="D599" s="147"/>
      <c r="E599" s="148"/>
      <c r="H599" s="149"/>
    </row>
    <row r="600" ht="18.75" customHeight="1" spans="1:8">
      <c r="A600" s="61">
        <v>2080713</v>
      </c>
      <c r="B600" s="61" t="s">
        <v>467</v>
      </c>
      <c r="C600" s="128"/>
      <c r="D600" s="147"/>
      <c r="E600" s="148"/>
      <c r="H600" s="149"/>
    </row>
    <row r="601" ht="18.75" customHeight="1" spans="1:8">
      <c r="A601" s="61">
        <v>2080799</v>
      </c>
      <c r="B601" s="61" t="s">
        <v>468</v>
      </c>
      <c r="C601" s="128">
        <v>2999</v>
      </c>
      <c r="D601" s="147">
        <v>1986.6</v>
      </c>
      <c r="E601" s="148">
        <f t="shared" ref="E601:E606" si="28">D601/C601</f>
        <v>0.662420806935645</v>
      </c>
      <c r="H601" s="149"/>
    </row>
    <row r="602" ht="18.75" customHeight="1" spans="1:8">
      <c r="A602" s="61">
        <v>20808</v>
      </c>
      <c r="B602" s="61" t="s">
        <v>469</v>
      </c>
      <c r="C602" s="127">
        <v>4759</v>
      </c>
      <c r="D602" s="147">
        <v>3097.5</v>
      </c>
      <c r="E602" s="148">
        <f t="shared" si="28"/>
        <v>0.650872031939483</v>
      </c>
      <c r="H602" s="149"/>
    </row>
    <row r="603" ht="18.75" customHeight="1" spans="1:8">
      <c r="A603" s="61">
        <v>2080801</v>
      </c>
      <c r="B603" s="61" t="s">
        <v>470</v>
      </c>
      <c r="C603" s="128"/>
      <c r="D603" s="147"/>
      <c r="E603" s="148"/>
      <c r="H603" s="149"/>
    </row>
    <row r="604" ht="18.75" customHeight="1" spans="1:8">
      <c r="A604" s="61">
        <v>2080802</v>
      </c>
      <c r="B604" s="61" t="s">
        <v>471</v>
      </c>
      <c r="C604" s="128"/>
      <c r="D604" s="147"/>
      <c r="E604" s="148"/>
      <c r="H604" s="149"/>
    </row>
    <row r="605" ht="18.75" customHeight="1" spans="1:8">
      <c r="A605" s="61">
        <v>2080803</v>
      </c>
      <c r="B605" s="61" t="s">
        <v>472</v>
      </c>
      <c r="C605" s="128"/>
      <c r="D605" s="147"/>
      <c r="E605" s="148"/>
      <c r="H605" s="149"/>
    </row>
    <row r="606" ht="18.75" customHeight="1" spans="1:8">
      <c r="A606" s="61">
        <v>2080805</v>
      </c>
      <c r="B606" s="61" t="s">
        <v>473</v>
      </c>
      <c r="C606" s="128">
        <v>3003</v>
      </c>
      <c r="D606" s="147">
        <v>162.4</v>
      </c>
      <c r="E606" s="148">
        <f t="shared" si="28"/>
        <v>0.0540792540792541</v>
      </c>
      <c r="H606" s="149"/>
    </row>
    <row r="607" ht="18.75" customHeight="1" spans="1:8">
      <c r="A607" s="61">
        <v>2080806</v>
      </c>
      <c r="B607" s="61" t="s">
        <v>474</v>
      </c>
      <c r="C607" s="128"/>
      <c r="D607" s="147"/>
      <c r="E607" s="148"/>
      <c r="H607" s="149"/>
    </row>
    <row r="608" ht="18.75" customHeight="1" spans="1:8">
      <c r="A608" s="61">
        <v>2080807</v>
      </c>
      <c r="B608" s="61" t="s">
        <v>475</v>
      </c>
      <c r="C608" s="128"/>
      <c r="D608" s="147"/>
      <c r="E608" s="148"/>
      <c r="H608" s="149"/>
    </row>
    <row r="609" ht="18.75" customHeight="1" spans="1:8">
      <c r="A609" s="61">
        <v>2080808</v>
      </c>
      <c r="B609" s="61" t="s">
        <v>476</v>
      </c>
      <c r="C609" s="128"/>
      <c r="D609" s="147">
        <v>54.6</v>
      </c>
      <c r="E609" s="148"/>
      <c r="H609" s="149"/>
    </row>
    <row r="610" ht="18.75" customHeight="1" spans="1:8">
      <c r="A610" s="61">
        <v>2080899</v>
      </c>
      <c r="B610" s="61" t="s">
        <v>477</v>
      </c>
      <c r="C610" s="128">
        <v>1756</v>
      </c>
      <c r="D610" s="147">
        <v>2880.5</v>
      </c>
      <c r="E610" s="148">
        <f t="shared" ref="E610:E613" si="29">D610/C610</f>
        <v>1.64037585421412</v>
      </c>
      <c r="H610" s="149"/>
    </row>
    <row r="611" ht="18.75" customHeight="1" spans="1:8">
      <c r="A611" s="61">
        <v>20809</v>
      </c>
      <c r="B611" s="61" t="s">
        <v>478</v>
      </c>
      <c r="C611" s="127">
        <v>1850</v>
      </c>
      <c r="D611" s="147">
        <v>1119.3</v>
      </c>
      <c r="E611" s="148">
        <f t="shared" si="29"/>
        <v>0.605027027027027</v>
      </c>
      <c r="H611" s="149"/>
    </row>
    <row r="612" ht="18.75" customHeight="1" spans="1:8">
      <c r="A612" s="61">
        <v>2080901</v>
      </c>
      <c r="B612" s="61" t="s">
        <v>479</v>
      </c>
      <c r="C612" s="128">
        <v>1</v>
      </c>
      <c r="D612" s="147">
        <v>941.5</v>
      </c>
      <c r="E612" s="148">
        <f t="shared" si="29"/>
        <v>941.5</v>
      </c>
      <c r="H612" s="149"/>
    </row>
    <row r="613" ht="18.75" customHeight="1" spans="1:8">
      <c r="A613" s="61">
        <v>2080902</v>
      </c>
      <c r="B613" s="61" t="s">
        <v>480</v>
      </c>
      <c r="C613" s="128">
        <v>1</v>
      </c>
      <c r="D613" s="147">
        <v>39.9</v>
      </c>
      <c r="E613" s="148">
        <f t="shared" si="29"/>
        <v>39.9</v>
      </c>
      <c r="H613" s="149"/>
    </row>
    <row r="614" ht="18.75" customHeight="1" spans="1:8">
      <c r="A614" s="61">
        <v>2080903</v>
      </c>
      <c r="B614" s="61" t="s">
        <v>481</v>
      </c>
      <c r="C614" s="128"/>
      <c r="D614" s="147"/>
      <c r="E614" s="148"/>
      <c r="H614" s="149"/>
    </row>
    <row r="615" ht="18.75" customHeight="1" spans="1:8">
      <c r="A615" s="61">
        <v>2080904</v>
      </c>
      <c r="B615" s="61" t="s">
        <v>482</v>
      </c>
      <c r="C615" s="128">
        <v>1</v>
      </c>
      <c r="D615" s="147">
        <v>103.6</v>
      </c>
      <c r="E615" s="148">
        <f t="shared" ref="E615:E619" si="30">D615/C615</f>
        <v>103.6</v>
      </c>
      <c r="H615" s="149"/>
    </row>
    <row r="616" ht="18.75" customHeight="1" spans="1:8">
      <c r="A616" s="61">
        <v>2080905</v>
      </c>
      <c r="B616" s="61" t="s">
        <v>483</v>
      </c>
      <c r="C616" s="128">
        <v>1</v>
      </c>
      <c r="D616" s="147">
        <v>9.1</v>
      </c>
      <c r="E616" s="148">
        <f t="shared" si="30"/>
        <v>9.1</v>
      </c>
      <c r="H616" s="149"/>
    </row>
    <row r="617" ht="18.75" customHeight="1" spans="1:8">
      <c r="A617" s="61">
        <v>2080999</v>
      </c>
      <c r="B617" s="61" t="s">
        <v>484</v>
      </c>
      <c r="C617" s="128">
        <v>1846</v>
      </c>
      <c r="D617" s="147">
        <v>25.2</v>
      </c>
      <c r="E617" s="148">
        <f t="shared" si="30"/>
        <v>0.0136511375947996</v>
      </c>
      <c r="H617" s="149"/>
    </row>
    <row r="618" ht="18.75" customHeight="1" spans="1:8">
      <c r="A618" s="61">
        <v>20810</v>
      </c>
      <c r="B618" s="61" t="s">
        <v>485</v>
      </c>
      <c r="C618" s="127">
        <v>500</v>
      </c>
      <c r="D618" s="147">
        <v>130.2</v>
      </c>
      <c r="E618" s="148">
        <f t="shared" si="30"/>
        <v>0.2604</v>
      </c>
      <c r="H618" s="149"/>
    </row>
    <row r="619" ht="18.75" customHeight="1" spans="1:8">
      <c r="A619" s="61">
        <v>2081001</v>
      </c>
      <c r="B619" s="61" t="s">
        <v>486</v>
      </c>
      <c r="C619" s="128">
        <v>250</v>
      </c>
      <c r="D619" s="147">
        <v>112</v>
      </c>
      <c r="E619" s="148">
        <f t="shared" si="30"/>
        <v>0.448</v>
      </c>
      <c r="H619" s="149"/>
    </row>
    <row r="620" ht="18.75" customHeight="1" spans="1:8">
      <c r="A620" s="61">
        <v>2081002</v>
      </c>
      <c r="B620" s="61" t="s">
        <v>487</v>
      </c>
      <c r="C620" s="128"/>
      <c r="D620" s="147"/>
      <c r="E620" s="148"/>
      <c r="H620" s="149"/>
    </row>
    <row r="621" ht="18.75" customHeight="1" spans="1:8">
      <c r="A621" s="61">
        <v>2081003</v>
      </c>
      <c r="B621" s="61" t="s">
        <v>488</v>
      </c>
      <c r="C621" s="128"/>
      <c r="D621" s="147"/>
      <c r="E621" s="148"/>
      <c r="H621" s="149"/>
    </row>
    <row r="622" ht="18.75" customHeight="1" spans="1:8">
      <c r="A622" s="61">
        <v>2081004</v>
      </c>
      <c r="B622" s="61" t="s">
        <v>489</v>
      </c>
      <c r="C622" s="128"/>
      <c r="D622" s="147"/>
      <c r="E622" s="148"/>
      <c r="H622" s="149"/>
    </row>
    <row r="623" ht="18.75" customHeight="1" spans="1:8">
      <c r="A623" s="61">
        <v>2081005</v>
      </c>
      <c r="B623" s="61" t="s">
        <v>490</v>
      </c>
      <c r="C623" s="128"/>
      <c r="D623" s="147"/>
      <c r="E623" s="148"/>
      <c r="H623" s="149"/>
    </row>
    <row r="624" ht="18.75" customHeight="1" spans="1:8">
      <c r="A624" s="61">
        <v>2081006</v>
      </c>
      <c r="B624" s="61" t="s">
        <v>491</v>
      </c>
      <c r="C624" s="128"/>
      <c r="D624" s="147"/>
      <c r="E624" s="148"/>
      <c r="H624" s="149"/>
    </row>
    <row r="625" ht="18.75" customHeight="1" spans="1:8">
      <c r="A625" s="61">
        <v>2081099</v>
      </c>
      <c r="B625" s="61" t="s">
        <v>492</v>
      </c>
      <c r="C625" s="128">
        <v>250</v>
      </c>
      <c r="D625" s="147">
        <v>18.2</v>
      </c>
      <c r="E625" s="148">
        <f t="shared" ref="E625:E627" si="31">D625/C625</f>
        <v>0.0728</v>
      </c>
      <c r="H625" s="149"/>
    </row>
    <row r="626" ht="18.75" customHeight="1" spans="1:8">
      <c r="A626" s="61">
        <v>20811</v>
      </c>
      <c r="B626" s="61" t="s">
        <v>493</v>
      </c>
      <c r="C626" s="127">
        <v>2832</v>
      </c>
      <c r="D626" s="147">
        <v>1283.1</v>
      </c>
      <c r="E626" s="148">
        <f t="shared" si="31"/>
        <v>0.453072033898305</v>
      </c>
      <c r="H626" s="149"/>
    </row>
    <row r="627" ht="18.75" customHeight="1" spans="1:8">
      <c r="A627" s="61">
        <v>2081101</v>
      </c>
      <c r="B627" s="61" t="s">
        <v>56</v>
      </c>
      <c r="C627" s="128">
        <v>357</v>
      </c>
      <c r="D627" s="147">
        <v>135.8</v>
      </c>
      <c r="E627" s="148">
        <f t="shared" si="31"/>
        <v>0.380392156862745</v>
      </c>
      <c r="H627" s="149"/>
    </row>
    <row r="628" ht="18.75" customHeight="1" spans="1:8">
      <c r="A628" s="61">
        <v>2081102</v>
      </c>
      <c r="B628" s="61" t="s">
        <v>57</v>
      </c>
      <c r="C628" s="128"/>
      <c r="D628" s="147"/>
      <c r="E628" s="148"/>
      <c r="H628" s="149"/>
    </row>
    <row r="629" ht="18.75" customHeight="1" spans="1:8">
      <c r="A629" s="61">
        <v>2081103</v>
      </c>
      <c r="B629" s="61" t="s">
        <v>58</v>
      </c>
      <c r="C629" s="128"/>
      <c r="D629" s="147"/>
      <c r="E629" s="148"/>
      <c r="H629" s="149"/>
    </row>
    <row r="630" ht="18.75" customHeight="1" spans="1:8">
      <c r="A630" s="61">
        <v>2081104</v>
      </c>
      <c r="B630" s="61" t="s">
        <v>494</v>
      </c>
      <c r="C630" s="128"/>
      <c r="D630" s="147">
        <v>10.5</v>
      </c>
      <c r="E630" s="148"/>
      <c r="H630" s="149"/>
    </row>
    <row r="631" ht="18.75" customHeight="1" spans="1:8">
      <c r="A631" s="61">
        <v>2081105</v>
      </c>
      <c r="B631" s="61" t="s">
        <v>495</v>
      </c>
      <c r="C631" s="128"/>
      <c r="D631" s="147">
        <v>137.2</v>
      </c>
      <c r="E631" s="148"/>
      <c r="H631" s="149"/>
    </row>
    <row r="632" ht="18.75" customHeight="1" spans="1:8">
      <c r="A632" s="61">
        <v>2081106</v>
      </c>
      <c r="B632" s="61" t="s">
        <v>496</v>
      </c>
      <c r="C632" s="128"/>
      <c r="D632" s="147"/>
      <c r="E632" s="148"/>
      <c r="H632" s="149"/>
    </row>
    <row r="633" ht="18.75" customHeight="1" spans="1:8">
      <c r="A633" s="61">
        <v>2081107</v>
      </c>
      <c r="B633" s="61" t="s">
        <v>497</v>
      </c>
      <c r="C633" s="128">
        <v>2457</v>
      </c>
      <c r="D633" s="147">
        <v>999.6</v>
      </c>
      <c r="E633" s="148">
        <f t="shared" ref="E633:E636" si="32">D633/C633</f>
        <v>0.406837606837607</v>
      </c>
      <c r="H633" s="149"/>
    </row>
    <row r="634" ht="18.75" customHeight="1" spans="1:8">
      <c r="A634" s="61">
        <v>2081199</v>
      </c>
      <c r="B634" s="61" t="s">
        <v>498</v>
      </c>
      <c r="C634" s="128">
        <v>18</v>
      </c>
      <c r="D634" s="147"/>
      <c r="E634" s="148"/>
      <c r="H634" s="149"/>
    </row>
    <row r="635" ht="18.75" customHeight="1" spans="1:8">
      <c r="A635" s="61">
        <v>20816</v>
      </c>
      <c r="B635" s="61" t="s">
        <v>499</v>
      </c>
      <c r="C635" s="127">
        <v>400</v>
      </c>
      <c r="D635" s="147">
        <v>100.8</v>
      </c>
      <c r="E635" s="148">
        <f t="shared" si="32"/>
        <v>0.252</v>
      </c>
      <c r="H635" s="149"/>
    </row>
    <row r="636" ht="18.75" customHeight="1" spans="1:8">
      <c r="A636" s="61">
        <v>2081601</v>
      </c>
      <c r="B636" s="61" t="s">
        <v>56</v>
      </c>
      <c r="C636" s="128">
        <v>400</v>
      </c>
      <c r="D636" s="147">
        <v>100.8</v>
      </c>
      <c r="E636" s="148">
        <f t="shared" si="32"/>
        <v>0.252</v>
      </c>
      <c r="H636" s="149"/>
    </row>
    <row r="637" ht="18.75" customHeight="1" spans="1:8">
      <c r="A637" s="61">
        <v>2081602</v>
      </c>
      <c r="B637" s="61" t="s">
        <v>57</v>
      </c>
      <c r="C637" s="128"/>
      <c r="D637" s="147"/>
      <c r="E637" s="148"/>
      <c r="H637" s="149"/>
    </row>
    <row r="638" ht="18.75" customHeight="1" spans="1:8">
      <c r="A638" s="61">
        <v>2081603</v>
      </c>
      <c r="B638" s="61" t="s">
        <v>58</v>
      </c>
      <c r="C638" s="128"/>
      <c r="D638" s="147"/>
      <c r="E638" s="148"/>
      <c r="H638" s="149"/>
    </row>
    <row r="639" customHeight="1" spans="1:8">
      <c r="A639" s="57">
        <v>2081650</v>
      </c>
      <c r="B639" s="57" t="s">
        <v>65</v>
      </c>
      <c r="C639" s="128"/>
      <c r="D639" s="147"/>
      <c r="E639" s="148"/>
      <c r="H639" s="149"/>
    </row>
    <row r="640" ht="18.75" customHeight="1" spans="1:8">
      <c r="A640" s="61">
        <v>2081699</v>
      </c>
      <c r="B640" s="61" t="s">
        <v>500</v>
      </c>
      <c r="C640" s="128"/>
      <c r="D640" s="147"/>
      <c r="E640" s="148"/>
      <c r="H640" s="149"/>
    </row>
    <row r="641" ht="18.75" customHeight="1" spans="1:8">
      <c r="A641" s="61">
        <v>20819</v>
      </c>
      <c r="B641" s="61" t="s">
        <v>501</v>
      </c>
      <c r="C641" s="127">
        <v>555</v>
      </c>
      <c r="D641" s="147">
        <v>1292.2</v>
      </c>
      <c r="E641" s="148">
        <f t="shared" ref="E641:E644" si="33">D641/C641</f>
        <v>2.32828828828829</v>
      </c>
      <c r="H641" s="149"/>
    </row>
    <row r="642" ht="18.75" customHeight="1" spans="1:8">
      <c r="A642" s="61">
        <v>2081901</v>
      </c>
      <c r="B642" s="61" t="s">
        <v>502</v>
      </c>
      <c r="C642" s="128">
        <v>555</v>
      </c>
      <c r="D642" s="147">
        <v>825.3</v>
      </c>
      <c r="E642" s="148">
        <f t="shared" si="33"/>
        <v>1.48702702702703</v>
      </c>
      <c r="H642" s="149"/>
    </row>
    <row r="643" ht="18.75" customHeight="1" spans="1:8">
      <c r="A643" s="61">
        <v>2081902</v>
      </c>
      <c r="B643" s="61" t="s">
        <v>503</v>
      </c>
      <c r="C643" s="128"/>
      <c r="D643" s="147">
        <v>466.9</v>
      </c>
      <c r="E643" s="148"/>
      <c r="H643" s="149"/>
    </row>
    <row r="644" ht="18.75" customHeight="1" spans="1:8">
      <c r="A644" s="61">
        <v>20820</v>
      </c>
      <c r="B644" s="61" t="s">
        <v>504</v>
      </c>
      <c r="C644" s="127">
        <v>100</v>
      </c>
      <c r="D644" s="147">
        <v>80.5</v>
      </c>
      <c r="E644" s="148">
        <f t="shared" si="33"/>
        <v>0.805</v>
      </c>
      <c r="H644" s="149"/>
    </row>
    <row r="645" ht="18.75" customHeight="1" spans="1:8">
      <c r="A645" s="61">
        <v>2082001</v>
      </c>
      <c r="B645" s="61" t="s">
        <v>505</v>
      </c>
      <c r="C645" s="128"/>
      <c r="D645" s="147"/>
      <c r="E645" s="148"/>
      <c r="H645" s="149"/>
    </row>
    <row r="646" ht="18.75" customHeight="1" spans="1:8">
      <c r="A646" s="61">
        <v>2082002</v>
      </c>
      <c r="B646" s="61" t="s">
        <v>506</v>
      </c>
      <c r="C646" s="128">
        <v>100</v>
      </c>
      <c r="D646" s="147">
        <v>80.5</v>
      </c>
      <c r="E646" s="148">
        <f>D646/C646</f>
        <v>0.805</v>
      </c>
      <c r="H646" s="149"/>
    </row>
    <row r="647" ht="18.75" customHeight="1" spans="1:8">
      <c r="A647" s="61">
        <v>20821</v>
      </c>
      <c r="B647" s="61" t="s">
        <v>507</v>
      </c>
      <c r="C647" s="127"/>
      <c r="D647" s="147"/>
      <c r="E647" s="148"/>
      <c r="H647" s="149"/>
    </row>
    <row r="648" ht="18.75" customHeight="1" spans="1:8">
      <c r="A648" s="61">
        <v>2082101</v>
      </c>
      <c r="B648" s="61" t="s">
        <v>508</v>
      </c>
      <c r="C648" s="128"/>
      <c r="D648" s="147"/>
      <c r="E648" s="148"/>
      <c r="H648" s="149"/>
    </row>
    <row r="649" ht="18.75" customHeight="1" spans="1:8">
      <c r="A649" s="61">
        <v>2082102</v>
      </c>
      <c r="B649" s="61" t="s">
        <v>509</v>
      </c>
      <c r="C649" s="128"/>
      <c r="D649" s="147"/>
      <c r="E649" s="148"/>
      <c r="H649" s="149"/>
    </row>
    <row r="650" ht="18.75" customHeight="1" spans="1:8">
      <c r="A650" s="61">
        <v>20824</v>
      </c>
      <c r="B650" s="61" t="s">
        <v>510</v>
      </c>
      <c r="C650" s="127"/>
      <c r="D650" s="147"/>
      <c r="E650" s="148"/>
      <c r="H650" s="149"/>
    </row>
    <row r="651" ht="18.75" customHeight="1" spans="1:8">
      <c r="A651" s="61">
        <v>2082401</v>
      </c>
      <c r="B651" s="61" t="s">
        <v>511</v>
      </c>
      <c r="C651" s="128"/>
      <c r="D651" s="147"/>
      <c r="E651" s="148"/>
      <c r="H651" s="149"/>
    </row>
    <row r="652" ht="18.75" customHeight="1" spans="1:8">
      <c r="A652" s="61">
        <v>2082402</v>
      </c>
      <c r="B652" s="61" t="s">
        <v>512</v>
      </c>
      <c r="C652" s="128"/>
      <c r="D652" s="147"/>
      <c r="E652" s="148"/>
      <c r="H652" s="149"/>
    </row>
    <row r="653" ht="18.75" customHeight="1" spans="1:8">
      <c r="A653" s="61">
        <v>20825</v>
      </c>
      <c r="B653" s="61" t="s">
        <v>513</v>
      </c>
      <c r="C653" s="127"/>
      <c r="D653" s="147">
        <v>648.9</v>
      </c>
      <c r="E653" s="148"/>
      <c r="H653" s="149"/>
    </row>
    <row r="654" ht="18.75" customHeight="1" spans="1:8">
      <c r="A654" s="61">
        <v>2082501</v>
      </c>
      <c r="B654" s="61" t="s">
        <v>514</v>
      </c>
      <c r="C654" s="128"/>
      <c r="D654" s="147">
        <v>648.9</v>
      </c>
      <c r="E654" s="148"/>
      <c r="H654" s="149"/>
    </row>
    <row r="655" ht="18.75" customHeight="1" spans="1:8">
      <c r="A655" s="61">
        <v>2082502</v>
      </c>
      <c r="B655" s="61" t="s">
        <v>515</v>
      </c>
      <c r="C655" s="128"/>
      <c r="D655" s="147"/>
      <c r="E655" s="148"/>
      <c r="H655" s="149"/>
    </row>
    <row r="656" ht="18.75" customHeight="1" spans="1:8">
      <c r="A656" s="61">
        <v>20826</v>
      </c>
      <c r="B656" s="61" t="s">
        <v>516</v>
      </c>
      <c r="C656" s="127"/>
      <c r="D656" s="147">
        <v>6838.3</v>
      </c>
      <c r="E656" s="148"/>
      <c r="H656" s="149"/>
    </row>
    <row r="657" ht="18.75" customHeight="1" spans="1:8">
      <c r="A657" s="61">
        <v>2082601</v>
      </c>
      <c r="B657" s="61" t="s">
        <v>517</v>
      </c>
      <c r="C657" s="128"/>
      <c r="D657" s="147"/>
      <c r="E657" s="148"/>
      <c r="H657" s="149"/>
    </row>
    <row r="658" ht="18.75" customHeight="1" spans="1:8">
      <c r="A658" s="61">
        <v>2082602</v>
      </c>
      <c r="B658" s="61" t="s">
        <v>518</v>
      </c>
      <c r="C658" s="128"/>
      <c r="D658" s="147">
        <v>6648.6</v>
      </c>
      <c r="E658" s="148"/>
      <c r="H658" s="149"/>
    </row>
    <row r="659" ht="18.75" customHeight="1" spans="1:8">
      <c r="A659" s="61">
        <v>2082699</v>
      </c>
      <c r="B659" s="61" t="s">
        <v>519</v>
      </c>
      <c r="C659" s="128"/>
      <c r="D659" s="147">
        <v>189.7</v>
      </c>
      <c r="E659" s="148"/>
      <c r="H659" s="149"/>
    </row>
    <row r="660" ht="18.75" customHeight="1" spans="1:8">
      <c r="A660" s="61">
        <v>20827</v>
      </c>
      <c r="B660" s="61" t="s">
        <v>520</v>
      </c>
      <c r="C660" s="127">
        <v>2000</v>
      </c>
      <c r="D660" s="147">
        <v>2062.2</v>
      </c>
      <c r="E660" s="148">
        <f t="shared" ref="E660:E665" si="34">D660/C660</f>
        <v>1.0311</v>
      </c>
      <c r="H660" s="149"/>
    </row>
    <row r="661" ht="18.75" customHeight="1" spans="1:8">
      <c r="A661" s="61">
        <v>2082701</v>
      </c>
      <c r="B661" s="61" t="s">
        <v>521</v>
      </c>
      <c r="C661" s="128"/>
      <c r="D661" s="147"/>
      <c r="E661" s="148"/>
      <c r="H661" s="149"/>
    </row>
    <row r="662" ht="18.75" customHeight="1" spans="1:8">
      <c r="A662" s="61">
        <v>2082702</v>
      </c>
      <c r="B662" s="61" t="s">
        <v>522</v>
      </c>
      <c r="C662" s="128"/>
      <c r="D662" s="147"/>
      <c r="E662" s="148"/>
      <c r="H662" s="149"/>
    </row>
    <row r="663" ht="18.75" customHeight="1" spans="1:8">
      <c r="A663" s="61">
        <v>2082799</v>
      </c>
      <c r="B663" s="61" t="s">
        <v>523</v>
      </c>
      <c r="C663" s="128">
        <v>2000</v>
      </c>
      <c r="D663" s="147">
        <v>2062.2</v>
      </c>
      <c r="E663" s="148">
        <f t="shared" si="34"/>
        <v>1.0311</v>
      </c>
      <c r="H663" s="149"/>
    </row>
    <row r="664" ht="18.75" customHeight="1" spans="1:8">
      <c r="A664" s="61">
        <v>20828</v>
      </c>
      <c r="B664" s="61" t="s">
        <v>524</v>
      </c>
      <c r="C664" s="127">
        <v>150</v>
      </c>
      <c r="D664" s="147">
        <v>361.9</v>
      </c>
      <c r="E664" s="148">
        <f t="shared" si="34"/>
        <v>2.41266666666667</v>
      </c>
      <c r="H664" s="149"/>
    </row>
    <row r="665" ht="18.75" customHeight="1" spans="1:8">
      <c r="A665" s="61">
        <v>2082801</v>
      </c>
      <c r="B665" s="61" t="s">
        <v>56</v>
      </c>
      <c r="C665" s="128">
        <v>109</v>
      </c>
      <c r="D665" s="147">
        <v>170.8</v>
      </c>
      <c r="E665" s="148">
        <f t="shared" si="34"/>
        <v>1.56697247706422</v>
      </c>
      <c r="H665" s="149"/>
    </row>
    <row r="666" ht="18.75" customHeight="1" spans="1:8">
      <c r="A666" s="61">
        <v>2082802</v>
      </c>
      <c r="B666" s="61" t="s">
        <v>57</v>
      </c>
      <c r="C666" s="128"/>
      <c r="D666" s="147"/>
      <c r="E666" s="148"/>
      <c r="H666" s="149"/>
    </row>
    <row r="667" ht="18.75" customHeight="1" spans="1:8">
      <c r="A667" s="61">
        <v>2082803</v>
      </c>
      <c r="B667" s="61" t="s">
        <v>58</v>
      </c>
      <c r="C667" s="128"/>
      <c r="D667" s="147"/>
      <c r="E667" s="148"/>
      <c r="H667" s="149"/>
    </row>
    <row r="668" ht="18.75" customHeight="1" spans="1:8">
      <c r="A668" s="61">
        <v>2082804</v>
      </c>
      <c r="B668" s="61" t="s">
        <v>525</v>
      </c>
      <c r="C668" s="128"/>
      <c r="D668" s="147"/>
      <c r="E668" s="148"/>
      <c r="H668" s="149"/>
    </row>
    <row r="669" ht="18.75" customHeight="1" spans="1:8">
      <c r="A669" s="61">
        <v>2082805</v>
      </c>
      <c r="B669" s="61" t="s">
        <v>526</v>
      </c>
      <c r="C669" s="128"/>
      <c r="D669" s="147"/>
      <c r="E669" s="148"/>
      <c r="H669" s="149"/>
    </row>
    <row r="670" ht="18.75" customHeight="1" spans="1:8">
      <c r="A670" s="61">
        <v>2082850</v>
      </c>
      <c r="B670" s="61" t="s">
        <v>65</v>
      </c>
      <c r="C670" s="128">
        <v>21</v>
      </c>
      <c r="D670" s="147">
        <v>190.4</v>
      </c>
      <c r="E670" s="148">
        <f t="shared" ref="E670:E679" si="35">D670/C670</f>
        <v>9.06666666666667</v>
      </c>
      <c r="H670" s="149"/>
    </row>
    <row r="671" ht="18.75" customHeight="1" spans="1:8">
      <c r="A671" s="61">
        <v>2082899</v>
      </c>
      <c r="B671" s="61" t="s">
        <v>527</v>
      </c>
      <c r="C671" s="128">
        <v>20</v>
      </c>
      <c r="D671" s="147">
        <v>0.7</v>
      </c>
      <c r="E671" s="148">
        <f t="shared" si="35"/>
        <v>0.035</v>
      </c>
      <c r="H671" s="149"/>
    </row>
    <row r="672" ht="18.75" customHeight="1" spans="1:8">
      <c r="A672" s="61">
        <v>20830</v>
      </c>
      <c r="B672" s="61" t="s">
        <v>528</v>
      </c>
      <c r="C672" s="127"/>
      <c r="D672" s="147">
        <v>153.3</v>
      </c>
      <c r="E672" s="148"/>
      <c r="H672" s="149"/>
    </row>
    <row r="673" ht="18.75" customHeight="1" spans="1:8">
      <c r="A673" s="61">
        <v>2083001</v>
      </c>
      <c r="B673" s="61" t="s">
        <v>529</v>
      </c>
      <c r="C673" s="128"/>
      <c r="D673" s="147">
        <v>153.3</v>
      </c>
      <c r="E673" s="148"/>
      <c r="H673" s="149"/>
    </row>
    <row r="674" ht="18.75" customHeight="1" spans="1:8">
      <c r="A674" s="61">
        <v>2083099</v>
      </c>
      <c r="B674" s="61" t="s">
        <v>530</v>
      </c>
      <c r="C674" s="128"/>
      <c r="D674" s="147"/>
      <c r="E674" s="148"/>
      <c r="H674" s="149"/>
    </row>
    <row r="675" ht="18.75" customHeight="1" spans="1:8">
      <c r="A675" s="57">
        <v>20899</v>
      </c>
      <c r="B675" s="57" t="s">
        <v>531</v>
      </c>
      <c r="C675" s="127">
        <v>1001</v>
      </c>
      <c r="D675" s="147">
        <v>298.2</v>
      </c>
      <c r="E675" s="148">
        <f t="shared" si="35"/>
        <v>0.297902097902098</v>
      </c>
      <c r="H675" s="149"/>
    </row>
    <row r="676" ht="18.75" customHeight="1" spans="1:8">
      <c r="A676" s="61">
        <v>2089999</v>
      </c>
      <c r="B676" s="61" t="s">
        <v>532</v>
      </c>
      <c r="C676" s="128">
        <v>1001</v>
      </c>
      <c r="D676" s="147">
        <v>298.2</v>
      </c>
      <c r="E676" s="148">
        <f t="shared" si="35"/>
        <v>0.297902097902098</v>
      </c>
      <c r="H676" s="149"/>
    </row>
    <row r="677" ht="18.75" customHeight="1" spans="1:8">
      <c r="A677" s="61">
        <v>210</v>
      </c>
      <c r="B677" s="61" t="s">
        <v>533</v>
      </c>
      <c r="C677" s="127">
        <v>17180</v>
      </c>
      <c r="D677" s="147">
        <v>16808.792</v>
      </c>
      <c r="E677" s="148">
        <f t="shared" si="35"/>
        <v>0.978393015133877</v>
      </c>
      <c r="H677" s="149"/>
    </row>
    <row r="678" ht="18.75" customHeight="1" spans="1:8">
      <c r="A678" s="61">
        <v>21001</v>
      </c>
      <c r="B678" s="61" t="s">
        <v>534</v>
      </c>
      <c r="C678" s="127">
        <v>653</v>
      </c>
      <c r="D678" s="147">
        <v>166.6</v>
      </c>
      <c r="E678" s="148">
        <f t="shared" si="35"/>
        <v>0.255130168453293</v>
      </c>
      <c r="H678" s="149"/>
    </row>
    <row r="679" ht="18.75" customHeight="1" spans="1:8">
      <c r="A679" s="61">
        <v>2100101</v>
      </c>
      <c r="B679" s="61" t="s">
        <v>56</v>
      </c>
      <c r="C679" s="128">
        <v>400</v>
      </c>
      <c r="D679" s="147">
        <v>166.6</v>
      </c>
      <c r="E679" s="148">
        <f t="shared" si="35"/>
        <v>0.4165</v>
      </c>
      <c r="H679" s="149"/>
    </row>
    <row r="680" ht="18.75" customHeight="1" spans="1:8">
      <c r="A680" s="61">
        <v>2100102</v>
      </c>
      <c r="B680" s="61" t="s">
        <v>57</v>
      </c>
      <c r="C680" s="128"/>
      <c r="D680" s="147"/>
      <c r="E680" s="148"/>
      <c r="H680" s="149"/>
    </row>
    <row r="681" ht="18.75" customHeight="1" spans="1:8">
      <c r="A681" s="61">
        <v>2100103</v>
      </c>
      <c r="B681" s="61" t="s">
        <v>58</v>
      </c>
      <c r="C681" s="128"/>
      <c r="D681" s="147"/>
      <c r="E681" s="148"/>
      <c r="H681" s="149"/>
    </row>
    <row r="682" ht="18.75" customHeight="1" spans="1:8">
      <c r="A682" s="61">
        <v>2100199</v>
      </c>
      <c r="B682" s="61" t="s">
        <v>535</v>
      </c>
      <c r="C682" s="128">
        <v>253</v>
      </c>
      <c r="D682" s="147"/>
      <c r="E682" s="148"/>
      <c r="H682" s="149"/>
    </row>
    <row r="683" ht="18.75" customHeight="1" spans="1:8">
      <c r="A683" s="61">
        <v>21002</v>
      </c>
      <c r="B683" s="61" t="s">
        <v>536</v>
      </c>
      <c r="C683" s="127">
        <v>4700</v>
      </c>
      <c r="D683" s="147">
        <v>2723.7</v>
      </c>
      <c r="E683" s="148">
        <f t="shared" ref="E683:E685" si="36">D683/C683</f>
        <v>0.579510638297872</v>
      </c>
      <c r="H683" s="149"/>
    </row>
    <row r="684" ht="18.75" customHeight="1" spans="1:8">
      <c r="A684" s="61">
        <v>2100201</v>
      </c>
      <c r="B684" s="61" t="s">
        <v>537</v>
      </c>
      <c r="C684" s="128">
        <v>3700</v>
      </c>
      <c r="D684" s="147">
        <v>1780.8</v>
      </c>
      <c r="E684" s="148">
        <f t="shared" si="36"/>
        <v>0.481297297297297</v>
      </c>
      <c r="H684" s="149"/>
    </row>
    <row r="685" ht="18.75" customHeight="1" spans="1:8">
      <c r="A685" s="61">
        <v>2100202</v>
      </c>
      <c r="B685" s="61" t="s">
        <v>538</v>
      </c>
      <c r="C685" s="128">
        <v>1000</v>
      </c>
      <c r="D685" s="147">
        <v>730.8</v>
      </c>
      <c r="E685" s="148">
        <f t="shared" si="36"/>
        <v>0.7308</v>
      </c>
      <c r="H685" s="149"/>
    </row>
    <row r="686" ht="18.75" customHeight="1" spans="1:8">
      <c r="A686" s="61">
        <v>2100203</v>
      </c>
      <c r="B686" s="61" t="s">
        <v>539</v>
      </c>
      <c r="C686" s="128"/>
      <c r="D686" s="147"/>
      <c r="E686" s="148"/>
      <c r="H686" s="149"/>
    </row>
    <row r="687" ht="18.75" customHeight="1" spans="1:8">
      <c r="A687" s="61">
        <v>2100204</v>
      </c>
      <c r="B687" s="61" t="s">
        <v>540</v>
      </c>
      <c r="C687" s="128"/>
      <c r="D687" s="147">
        <v>212.1</v>
      </c>
      <c r="E687" s="148"/>
      <c r="H687" s="149"/>
    </row>
    <row r="688" ht="18.75" customHeight="1" spans="1:8">
      <c r="A688" s="61">
        <v>2100205</v>
      </c>
      <c r="B688" s="61" t="s">
        <v>541</v>
      </c>
      <c r="C688" s="128"/>
      <c r="D688" s="147"/>
      <c r="E688" s="148"/>
      <c r="H688" s="149"/>
    </row>
    <row r="689" ht="18.75" customHeight="1" spans="1:8">
      <c r="A689" s="61">
        <v>2100206</v>
      </c>
      <c r="B689" s="61" t="s">
        <v>542</v>
      </c>
      <c r="C689" s="128"/>
      <c r="D689" s="147"/>
      <c r="E689" s="148"/>
      <c r="H689" s="149"/>
    </row>
    <row r="690" ht="18.75" customHeight="1" spans="1:8">
      <c r="A690" s="61">
        <v>2100207</v>
      </c>
      <c r="B690" s="61" t="s">
        <v>543</v>
      </c>
      <c r="C690" s="128"/>
      <c r="D690" s="147"/>
      <c r="E690" s="148"/>
      <c r="H690" s="149"/>
    </row>
    <row r="691" ht="18.75" customHeight="1" spans="1:8">
      <c r="A691" s="61">
        <v>2100208</v>
      </c>
      <c r="B691" s="61" t="s">
        <v>544</v>
      </c>
      <c r="C691" s="128"/>
      <c r="D691" s="147"/>
      <c r="E691" s="148"/>
      <c r="H691" s="149"/>
    </row>
    <row r="692" ht="18.75" customHeight="1" spans="1:8">
      <c r="A692" s="61">
        <v>2100209</v>
      </c>
      <c r="B692" s="61" t="s">
        <v>545</v>
      </c>
      <c r="C692" s="128"/>
      <c r="D692" s="147"/>
      <c r="E692" s="148"/>
      <c r="H692" s="149"/>
    </row>
    <row r="693" ht="18.75" customHeight="1" spans="1:8">
      <c r="A693" s="61">
        <v>2100210</v>
      </c>
      <c r="B693" s="61" t="s">
        <v>546</v>
      </c>
      <c r="C693" s="128"/>
      <c r="D693" s="147"/>
      <c r="E693" s="148"/>
      <c r="H693" s="149"/>
    </row>
    <row r="694" ht="18.75" customHeight="1" spans="1:8">
      <c r="A694" s="61">
        <v>2100211</v>
      </c>
      <c r="B694" s="61" t="s">
        <v>547</v>
      </c>
      <c r="C694" s="128"/>
      <c r="D694" s="147"/>
      <c r="E694" s="148"/>
      <c r="H694" s="149"/>
    </row>
    <row r="695" ht="18.75" customHeight="1" spans="1:8">
      <c r="A695" s="61">
        <v>2100212</v>
      </c>
      <c r="B695" s="61" t="s">
        <v>548</v>
      </c>
      <c r="C695" s="128"/>
      <c r="D695" s="147"/>
      <c r="E695" s="148"/>
      <c r="H695" s="149"/>
    </row>
    <row r="696" ht="18.75" customHeight="1" spans="1:8">
      <c r="A696" s="61">
        <v>2100213</v>
      </c>
      <c r="B696" s="61" t="s">
        <v>549</v>
      </c>
      <c r="C696" s="128"/>
      <c r="D696" s="147"/>
      <c r="E696" s="148"/>
      <c r="H696" s="149"/>
    </row>
    <row r="697" ht="18.75" customHeight="1" spans="1:8">
      <c r="A697" s="61">
        <v>2100299</v>
      </c>
      <c r="B697" s="61" t="s">
        <v>550</v>
      </c>
      <c r="C697" s="128"/>
      <c r="D697" s="147"/>
      <c r="E697" s="148"/>
      <c r="H697" s="149"/>
    </row>
    <row r="698" ht="18.75" customHeight="1" spans="1:8">
      <c r="A698" s="61">
        <v>21003</v>
      </c>
      <c r="B698" s="61" t="s">
        <v>551</v>
      </c>
      <c r="C698" s="127">
        <v>2130</v>
      </c>
      <c r="D698" s="147">
        <v>1272.6</v>
      </c>
      <c r="E698" s="148">
        <f t="shared" ref="E698:E705" si="37">D698/C698</f>
        <v>0.597464788732394</v>
      </c>
      <c r="H698" s="149"/>
    </row>
    <row r="699" ht="18.75" customHeight="1" spans="1:8">
      <c r="A699" s="61">
        <v>2100301</v>
      </c>
      <c r="B699" s="61" t="s">
        <v>552</v>
      </c>
      <c r="C699" s="128">
        <v>330</v>
      </c>
      <c r="D699" s="147">
        <v>7</v>
      </c>
      <c r="E699" s="148">
        <f t="shared" si="37"/>
        <v>0.0212121212121212</v>
      </c>
      <c r="H699" s="149"/>
    </row>
    <row r="700" ht="18.75" customHeight="1" spans="1:8">
      <c r="A700" s="61">
        <v>2100302</v>
      </c>
      <c r="B700" s="61" t="s">
        <v>553</v>
      </c>
      <c r="C700" s="128">
        <v>1000</v>
      </c>
      <c r="D700" s="147">
        <v>1091.3</v>
      </c>
      <c r="E700" s="148">
        <f t="shared" si="37"/>
        <v>1.0913</v>
      </c>
      <c r="H700" s="149"/>
    </row>
    <row r="701" ht="18.75" customHeight="1" spans="1:8">
      <c r="A701" s="61">
        <v>2100399</v>
      </c>
      <c r="B701" s="61" t="s">
        <v>554</v>
      </c>
      <c r="C701" s="128">
        <v>800</v>
      </c>
      <c r="D701" s="147">
        <v>174.3</v>
      </c>
      <c r="E701" s="148">
        <f t="shared" si="37"/>
        <v>0.217875</v>
      </c>
      <c r="H701" s="149"/>
    </row>
    <row r="702" ht="18.75" customHeight="1" spans="1:8">
      <c r="A702" s="61">
        <v>21004</v>
      </c>
      <c r="B702" s="61" t="s">
        <v>555</v>
      </c>
      <c r="C702" s="127">
        <v>6662</v>
      </c>
      <c r="D702" s="147">
        <v>6648.6</v>
      </c>
      <c r="E702" s="148">
        <f t="shared" si="37"/>
        <v>0.99798859201441</v>
      </c>
      <c r="H702" s="149"/>
    </row>
    <row r="703" ht="18.75" customHeight="1" spans="1:8">
      <c r="A703" s="61">
        <v>2100401</v>
      </c>
      <c r="B703" s="61" t="s">
        <v>556</v>
      </c>
      <c r="C703" s="128">
        <v>383</v>
      </c>
      <c r="D703" s="147">
        <v>389.2</v>
      </c>
      <c r="E703" s="148">
        <f t="shared" si="37"/>
        <v>1.01618798955614</v>
      </c>
      <c r="H703" s="149"/>
    </row>
    <row r="704" ht="18.75" customHeight="1" spans="1:8">
      <c r="A704" s="61">
        <v>2100402</v>
      </c>
      <c r="B704" s="61" t="s">
        <v>557</v>
      </c>
      <c r="C704" s="128">
        <v>13</v>
      </c>
      <c r="D704" s="147">
        <v>53.2</v>
      </c>
      <c r="E704" s="148">
        <f t="shared" si="37"/>
        <v>4.09230769230769</v>
      </c>
      <c r="H704" s="149"/>
    </row>
    <row r="705" ht="18.75" customHeight="1" spans="1:8">
      <c r="A705" s="61">
        <v>2100403</v>
      </c>
      <c r="B705" s="61" t="s">
        <v>558</v>
      </c>
      <c r="C705" s="128">
        <v>428</v>
      </c>
      <c r="D705" s="147">
        <v>340.9</v>
      </c>
      <c r="E705" s="148">
        <f t="shared" si="37"/>
        <v>0.796495327102804</v>
      </c>
      <c r="H705" s="149"/>
    </row>
    <row r="706" ht="18.75" customHeight="1" spans="1:8">
      <c r="A706" s="61">
        <v>2100404</v>
      </c>
      <c r="B706" s="61" t="s">
        <v>559</v>
      </c>
      <c r="C706" s="128"/>
      <c r="D706" s="147"/>
      <c r="E706" s="148"/>
      <c r="H706" s="149"/>
    </row>
    <row r="707" ht="18.75" customHeight="1" spans="1:8">
      <c r="A707" s="61">
        <v>2100405</v>
      </c>
      <c r="B707" s="61" t="s">
        <v>560</v>
      </c>
      <c r="C707" s="128"/>
      <c r="D707" s="147"/>
      <c r="E707" s="148"/>
      <c r="H707" s="149"/>
    </row>
    <row r="708" ht="18.75" customHeight="1" spans="1:8">
      <c r="A708" s="61">
        <v>2100406</v>
      </c>
      <c r="B708" s="61" t="s">
        <v>561</v>
      </c>
      <c r="C708" s="128"/>
      <c r="D708" s="147"/>
      <c r="E708" s="148"/>
      <c r="H708" s="149"/>
    </row>
    <row r="709" ht="18.75" customHeight="1" spans="1:8">
      <c r="A709" s="61">
        <v>2100407</v>
      </c>
      <c r="B709" s="61" t="s">
        <v>562</v>
      </c>
      <c r="C709" s="128"/>
      <c r="D709" s="147"/>
      <c r="E709" s="148"/>
      <c r="H709" s="149"/>
    </row>
    <row r="710" ht="18.75" customHeight="1" spans="1:8">
      <c r="A710" s="61">
        <v>2100408</v>
      </c>
      <c r="B710" s="61" t="s">
        <v>563</v>
      </c>
      <c r="C710" s="128">
        <v>3253</v>
      </c>
      <c r="D710" s="147">
        <v>3407.6</v>
      </c>
      <c r="E710" s="148">
        <f t="shared" ref="E710:E713" si="38">D710/C710</f>
        <v>1.04752536120504</v>
      </c>
      <c r="H710" s="149"/>
    </row>
    <row r="711" ht="18.75" customHeight="1" spans="1:8">
      <c r="A711" s="61">
        <v>2100409</v>
      </c>
      <c r="B711" s="61" t="s">
        <v>564</v>
      </c>
      <c r="C711" s="128">
        <v>117</v>
      </c>
      <c r="D711" s="147">
        <v>165.2</v>
      </c>
      <c r="E711" s="148">
        <f t="shared" si="38"/>
        <v>1.41196581196581</v>
      </c>
      <c r="H711" s="149"/>
    </row>
    <row r="712" ht="18.75" customHeight="1" spans="1:8">
      <c r="A712" s="61">
        <v>2100410</v>
      </c>
      <c r="B712" s="61" t="s">
        <v>565</v>
      </c>
      <c r="C712" s="128">
        <v>2400</v>
      </c>
      <c r="D712" s="147">
        <v>2100</v>
      </c>
      <c r="E712" s="148">
        <f t="shared" si="38"/>
        <v>0.875</v>
      </c>
      <c r="H712" s="149"/>
    </row>
    <row r="713" ht="18.75" customHeight="1" spans="1:8">
      <c r="A713" s="61">
        <v>2100499</v>
      </c>
      <c r="B713" s="61" t="s">
        <v>566</v>
      </c>
      <c r="C713" s="128">
        <v>68</v>
      </c>
      <c r="D713" s="147">
        <v>192.5</v>
      </c>
      <c r="E713" s="148">
        <f t="shared" si="38"/>
        <v>2.83088235294118</v>
      </c>
      <c r="H713" s="149"/>
    </row>
    <row r="714" ht="18.75" customHeight="1" spans="1:8">
      <c r="A714" s="61">
        <v>21006</v>
      </c>
      <c r="B714" s="61" t="s">
        <v>567</v>
      </c>
      <c r="C714" s="127"/>
      <c r="D714" s="147">
        <v>35</v>
      </c>
      <c r="E714" s="148"/>
      <c r="H714" s="149"/>
    </row>
    <row r="715" ht="18.75" customHeight="1" spans="1:8">
      <c r="A715" s="61">
        <v>2100601</v>
      </c>
      <c r="B715" s="61" t="s">
        <v>568</v>
      </c>
      <c r="C715" s="128"/>
      <c r="D715" s="147">
        <v>35</v>
      </c>
      <c r="E715" s="148"/>
      <c r="H715" s="149"/>
    </row>
    <row r="716" ht="18.75" customHeight="1" spans="1:8">
      <c r="A716" s="61">
        <v>2100699</v>
      </c>
      <c r="B716" s="61" t="s">
        <v>569</v>
      </c>
      <c r="C716" s="128"/>
      <c r="D716" s="147"/>
      <c r="E716" s="148"/>
      <c r="H716" s="149"/>
    </row>
    <row r="717" ht="18.75" customHeight="1" spans="1:8">
      <c r="A717" s="61">
        <v>21007</v>
      </c>
      <c r="B717" s="61" t="s">
        <v>570</v>
      </c>
      <c r="C717" s="127">
        <v>41</v>
      </c>
      <c r="D717" s="147">
        <v>727.3</v>
      </c>
      <c r="E717" s="148">
        <f t="shared" ref="E717:E724" si="39">D717/C717</f>
        <v>17.7390243902439</v>
      </c>
      <c r="H717" s="149"/>
    </row>
    <row r="718" ht="18.75" customHeight="1" spans="1:8">
      <c r="A718" s="61">
        <v>2100716</v>
      </c>
      <c r="B718" s="61" t="s">
        <v>571</v>
      </c>
      <c r="C718" s="128"/>
      <c r="D718" s="147">
        <v>0.7</v>
      </c>
      <c r="E718" s="148"/>
      <c r="H718" s="149"/>
    </row>
    <row r="719" ht="18.75" customHeight="1" spans="1:8">
      <c r="A719" s="61">
        <v>2100717</v>
      </c>
      <c r="B719" s="61" t="s">
        <v>572</v>
      </c>
      <c r="C719" s="128">
        <v>1</v>
      </c>
      <c r="D719" s="147">
        <v>1.4</v>
      </c>
      <c r="E719" s="148">
        <f t="shared" si="39"/>
        <v>1.4</v>
      </c>
      <c r="H719" s="149"/>
    </row>
    <row r="720" ht="18.75" customHeight="1" spans="1:8">
      <c r="A720" s="61">
        <v>2100799</v>
      </c>
      <c r="B720" s="61" t="s">
        <v>573</v>
      </c>
      <c r="C720" s="128">
        <v>40</v>
      </c>
      <c r="D720" s="147">
        <v>725.2</v>
      </c>
      <c r="E720" s="148">
        <f t="shared" si="39"/>
        <v>18.13</v>
      </c>
      <c r="H720" s="149"/>
    </row>
    <row r="721" ht="18.75" customHeight="1" spans="1:8">
      <c r="A721" s="61">
        <v>21011</v>
      </c>
      <c r="B721" s="61" t="s">
        <v>574</v>
      </c>
      <c r="C721" s="127">
        <v>1198</v>
      </c>
      <c r="D721" s="147">
        <v>3089.492</v>
      </c>
      <c r="E721" s="148">
        <f t="shared" si="39"/>
        <v>2.57887479131886</v>
      </c>
      <c r="H721" s="149"/>
    </row>
    <row r="722" ht="18.75" customHeight="1" spans="1:8">
      <c r="A722" s="61">
        <v>2101101</v>
      </c>
      <c r="B722" s="61" t="s">
        <v>575</v>
      </c>
      <c r="C722" s="128">
        <v>108</v>
      </c>
      <c r="D722" s="147">
        <v>365.106</v>
      </c>
      <c r="E722" s="148">
        <f t="shared" si="39"/>
        <v>3.38061111111111</v>
      </c>
      <c r="H722" s="149"/>
    </row>
    <row r="723" ht="18.75" customHeight="1" spans="1:8">
      <c r="A723" s="61">
        <v>2101102</v>
      </c>
      <c r="B723" s="61" t="s">
        <v>576</v>
      </c>
      <c r="C723" s="128">
        <v>200</v>
      </c>
      <c r="D723" s="147">
        <v>2710.386</v>
      </c>
      <c r="E723" s="148">
        <f t="shared" si="39"/>
        <v>13.55193</v>
      </c>
      <c r="H723" s="149"/>
    </row>
    <row r="724" ht="18.75" customHeight="1" spans="1:8">
      <c r="A724" s="61">
        <v>2101103</v>
      </c>
      <c r="B724" s="61" t="s">
        <v>577</v>
      </c>
      <c r="C724" s="128">
        <v>90</v>
      </c>
      <c r="D724" s="147">
        <v>14</v>
      </c>
      <c r="E724" s="148">
        <f t="shared" si="39"/>
        <v>0.155555555555556</v>
      </c>
      <c r="H724" s="149"/>
    </row>
    <row r="725" ht="18.75" customHeight="1" spans="1:8">
      <c r="A725" s="61">
        <v>2101199</v>
      </c>
      <c r="B725" s="61" t="s">
        <v>578</v>
      </c>
      <c r="C725" s="128">
        <v>800</v>
      </c>
      <c r="D725" s="147"/>
      <c r="E725" s="148"/>
      <c r="H725" s="149"/>
    </row>
    <row r="726" ht="18.75" customHeight="1" spans="1:8">
      <c r="A726" s="61">
        <v>21012</v>
      </c>
      <c r="B726" s="61" t="s">
        <v>579</v>
      </c>
      <c r="C726" s="127"/>
      <c r="D726" s="147">
        <v>627.2</v>
      </c>
      <c r="E726" s="148"/>
      <c r="H726" s="149"/>
    </row>
    <row r="727" ht="18.75" customHeight="1" spans="1:8">
      <c r="A727" s="61">
        <v>2101201</v>
      </c>
      <c r="B727" s="61" t="s">
        <v>580</v>
      </c>
      <c r="C727" s="128"/>
      <c r="D727" s="147"/>
      <c r="E727" s="148"/>
      <c r="H727" s="149"/>
    </row>
    <row r="728" ht="18.75" customHeight="1" spans="1:8">
      <c r="A728" s="61">
        <v>2101202</v>
      </c>
      <c r="B728" s="61" t="s">
        <v>581</v>
      </c>
      <c r="C728" s="128"/>
      <c r="D728" s="147">
        <v>627.2</v>
      </c>
      <c r="E728" s="148"/>
      <c r="H728" s="149"/>
    </row>
    <row r="729" ht="18.75" customHeight="1" spans="1:8">
      <c r="A729" s="61">
        <v>2101299</v>
      </c>
      <c r="B729" s="61" t="s">
        <v>582</v>
      </c>
      <c r="C729" s="128"/>
      <c r="D729" s="147"/>
      <c r="E729" s="148"/>
      <c r="H729" s="149"/>
    </row>
    <row r="730" ht="18.75" customHeight="1" spans="1:8">
      <c r="A730" s="61">
        <v>21013</v>
      </c>
      <c r="B730" s="61" t="s">
        <v>583</v>
      </c>
      <c r="C730" s="127">
        <v>1726</v>
      </c>
      <c r="D730" s="147">
        <v>1267</v>
      </c>
      <c r="E730" s="148">
        <f>D730/C730</f>
        <v>0.734067207415991</v>
      </c>
      <c r="H730" s="149"/>
    </row>
    <row r="731" ht="18.75" customHeight="1" spans="1:8">
      <c r="A731" s="61">
        <v>2101301</v>
      </c>
      <c r="B731" s="61" t="s">
        <v>584</v>
      </c>
      <c r="C731" s="128">
        <v>1726</v>
      </c>
      <c r="D731" s="147">
        <v>1267</v>
      </c>
      <c r="E731" s="148">
        <f>D731/C731</f>
        <v>0.734067207415991</v>
      </c>
      <c r="H731" s="149"/>
    </row>
    <row r="732" ht="18.75" customHeight="1" spans="1:8">
      <c r="A732" s="61">
        <v>2101302</v>
      </c>
      <c r="B732" s="61" t="s">
        <v>585</v>
      </c>
      <c r="C732" s="128"/>
      <c r="D732" s="147"/>
      <c r="E732" s="148"/>
      <c r="H732" s="149"/>
    </row>
    <row r="733" ht="18.75" customHeight="1" spans="1:8">
      <c r="A733" s="61">
        <v>2101399</v>
      </c>
      <c r="B733" s="61" t="s">
        <v>586</v>
      </c>
      <c r="C733" s="128"/>
      <c r="D733" s="147"/>
      <c r="E733" s="148"/>
      <c r="H733" s="149"/>
    </row>
    <row r="734" ht="18.75" customHeight="1" spans="1:8">
      <c r="A734" s="61">
        <v>21014</v>
      </c>
      <c r="B734" s="61" t="s">
        <v>587</v>
      </c>
      <c r="C734" s="127"/>
      <c r="D734" s="147"/>
      <c r="E734" s="148"/>
      <c r="H734" s="149"/>
    </row>
    <row r="735" ht="18.75" customHeight="1" spans="1:8">
      <c r="A735" s="61">
        <v>2101401</v>
      </c>
      <c r="B735" s="61" t="s">
        <v>588</v>
      </c>
      <c r="C735" s="128"/>
      <c r="D735" s="147"/>
      <c r="E735" s="148"/>
      <c r="H735" s="149"/>
    </row>
    <row r="736" ht="18.75" customHeight="1" spans="1:8">
      <c r="A736" s="61">
        <v>2101499</v>
      </c>
      <c r="B736" s="61" t="s">
        <v>589</v>
      </c>
      <c r="C736" s="128"/>
      <c r="D736" s="147"/>
      <c r="E736" s="148"/>
      <c r="H736" s="149"/>
    </row>
    <row r="737" ht="18.75" customHeight="1" spans="1:8">
      <c r="A737" s="61">
        <v>21015</v>
      </c>
      <c r="B737" s="61" t="s">
        <v>590</v>
      </c>
      <c r="C737" s="127"/>
      <c r="D737" s="147">
        <v>8.4</v>
      </c>
      <c r="E737" s="148"/>
      <c r="H737" s="149"/>
    </row>
    <row r="738" ht="18.75" customHeight="1" spans="1:8">
      <c r="A738" s="61">
        <v>2101501</v>
      </c>
      <c r="B738" s="61" t="s">
        <v>56</v>
      </c>
      <c r="C738" s="128"/>
      <c r="D738" s="147"/>
      <c r="E738" s="148"/>
      <c r="H738" s="149"/>
    </row>
    <row r="739" ht="18.75" customHeight="1" spans="1:8">
      <c r="A739" s="61">
        <v>2101502</v>
      </c>
      <c r="B739" s="61" t="s">
        <v>57</v>
      </c>
      <c r="C739" s="128"/>
      <c r="D739" s="147"/>
      <c r="E739" s="148"/>
      <c r="H739" s="149"/>
    </row>
    <row r="740" ht="18.75" customHeight="1" spans="1:8">
      <c r="A740" s="61">
        <v>2101503</v>
      </c>
      <c r="B740" s="61" t="s">
        <v>58</v>
      </c>
      <c r="C740" s="128"/>
      <c r="D740" s="147"/>
      <c r="E740" s="148"/>
      <c r="H740" s="149"/>
    </row>
    <row r="741" ht="18.75" customHeight="1" spans="1:8">
      <c r="A741" s="61">
        <v>2101504</v>
      </c>
      <c r="B741" s="61" t="s">
        <v>97</v>
      </c>
      <c r="C741" s="128"/>
      <c r="D741" s="147"/>
      <c r="E741" s="148"/>
      <c r="H741" s="149"/>
    </row>
    <row r="742" ht="18.75" customHeight="1" spans="1:8">
      <c r="A742" s="61">
        <v>2101505</v>
      </c>
      <c r="B742" s="61" t="s">
        <v>591</v>
      </c>
      <c r="C742" s="128"/>
      <c r="D742" s="147"/>
      <c r="E742" s="148"/>
      <c r="H742" s="149"/>
    </row>
    <row r="743" ht="18.75" customHeight="1" spans="1:8">
      <c r="A743" s="61">
        <v>2101506</v>
      </c>
      <c r="B743" s="61" t="s">
        <v>592</v>
      </c>
      <c r="C743" s="128"/>
      <c r="D743" s="147"/>
      <c r="E743" s="148"/>
      <c r="H743" s="149"/>
    </row>
    <row r="744" ht="18.75" customHeight="1" spans="1:8">
      <c r="A744" s="61">
        <v>2101550</v>
      </c>
      <c r="B744" s="61" t="s">
        <v>65</v>
      </c>
      <c r="C744" s="128"/>
      <c r="D744" s="147"/>
      <c r="E744" s="148"/>
      <c r="H744" s="149"/>
    </row>
    <row r="745" ht="18.75" customHeight="1" spans="1:8">
      <c r="A745" s="61">
        <v>2101599</v>
      </c>
      <c r="B745" s="61" t="s">
        <v>593</v>
      </c>
      <c r="C745" s="128"/>
      <c r="D745" s="147">
        <v>8.4</v>
      </c>
      <c r="E745" s="148"/>
      <c r="H745" s="149"/>
    </row>
    <row r="746" ht="18.75" customHeight="1" spans="1:8">
      <c r="A746" s="61">
        <v>21016</v>
      </c>
      <c r="B746" s="61" t="s">
        <v>594</v>
      </c>
      <c r="C746" s="127">
        <v>70</v>
      </c>
      <c r="D746" s="147">
        <v>96.6</v>
      </c>
      <c r="E746" s="148">
        <f t="shared" ref="E746:E751" si="40">D746/C746</f>
        <v>1.38</v>
      </c>
      <c r="H746" s="149"/>
    </row>
    <row r="747" ht="18.75" customHeight="1" spans="1:8">
      <c r="A747" s="61">
        <v>2101601</v>
      </c>
      <c r="B747" s="61" t="s">
        <v>595</v>
      </c>
      <c r="C747" s="128">
        <v>70</v>
      </c>
      <c r="D747" s="147">
        <v>96.6</v>
      </c>
      <c r="E747" s="148">
        <f t="shared" si="40"/>
        <v>1.38</v>
      </c>
      <c r="H747" s="149"/>
    </row>
    <row r="748" ht="18.75" customHeight="1" spans="1:8">
      <c r="A748" s="61">
        <v>21099</v>
      </c>
      <c r="B748" s="61" t="s">
        <v>596</v>
      </c>
      <c r="C748" s="127"/>
      <c r="D748" s="147">
        <v>146.3</v>
      </c>
      <c r="E748" s="148"/>
      <c r="H748" s="149"/>
    </row>
    <row r="749" ht="18.75" customHeight="1" spans="1:8">
      <c r="A749" s="61">
        <v>2109999</v>
      </c>
      <c r="B749" s="61" t="s">
        <v>597</v>
      </c>
      <c r="C749" s="128"/>
      <c r="D749" s="147">
        <v>146.3</v>
      </c>
      <c r="E749" s="148"/>
      <c r="H749" s="149"/>
    </row>
    <row r="750" ht="18.75" customHeight="1" spans="1:8">
      <c r="A750" s="61">
        <v>211</v>
      </c>
      <c r="B750" s="61" t="s">
        <v>598</v>
      </c>
      <c r="C750" s="127">
        <v>2286</v>
      </c>
      <c r="D750" s="147">
        <v>6196.4</v>
      </c>
      <c r="E750" s="148">
        <f t="shared" si="40"/>
        <v>2.71058617672791</v>
      </c>
      <c r="H750" s="149"/>
    </row>
    <row r="751" ht="18.75" customHeight="1" spans="1:8">
      <c r="A751" s="61">
        <v>21101</v>
      </c>
      <c r="B751" s="61" t="s">
        <v>599</v>
      </c>
      <c r="C751" s="127">
        <v>250</v>
      </c>
      <c r="D751" s="147">
        <v>2396.8</v>
      </c>
      <c r="E751" s="148">
        <f t="shared" si="40"/>
        <v>9.5872</v>
      </c>
      <c r="H751" s="149"/>
    </row>
    <row r="752" ht="18.75" customHeight="1" spans="1:8">
      <c r="A752" s="61">
        <v>2110101</v>
      </c>
      <c r="B752" s="61" t="s">
        <v>56</v>
      </c>
      <c r="C752" s="128"/>
      <c r="D752" s="147">
        <v>67.9</v>
      </c>
      <c r="E752" s="148"/>
      <c r="H752" s="149"/>
    </row>
    <row r="753" ht="18.75" customHeight="1" spans="1:8">
      <c r="A753" s="61">
        <v>2110102</v>
      </c>
      <c r="B753" s="61" t="s">
        <v>57</v>
      </c>
      <c r="C753" s="128"/>
      <c r="D753" s="147">
        <v>2262.4</v>
      </c>
      <c r="E753" s="148"/>
      <c r="H753" s="149"/>
    </row>
    <row r="754" ht="18.75" customHeight="1" spans="1:8">
      <c r="A754" s="61">
        <v>2110103</v>
      </c>
      <c r="B754" s="61" t="s">
        <v>58</v>
      </c>
      <c r="C754" s="128"/>
      <c r="D754" s="147">
        <v>57.4</v>
      </c>
      <c r="E754" s="148"/>
      <c r="H754" s="149"/>
    </row>
    <row r="755" ht="18.75" customHeight="1" spans="1:8">
      <c r="A755" s="61">
        <v>2110104</v>
      </c>
      <c r="B755" s="61" t="s">
        <v>600</v>
      </c>
      <c r="C755" s="128"/>
      <c r="D755" s="147">
        <v>9.1</v>
      </c>
      <c r="E755" s="148"/>
      <c r="H755" s="149"/>
    </row>
    <row r="756" ht="18.75" customHeight="1" spans="1:8">
      <c r="A756" s="61">
        <v>2110105</v>
      </c>
      <c r="B756" s="61" t="s">
        <v>601</v>
      </c>
      <c r="C756" s="128"/>
      <c r="D756" s="147"/>
      <c r="E756" s="148"/>
      <c r="H756" s="149"/>
    </row>
    <row r="757" ht="18.75" customHeight="1" spans="1:8">
      <c r="A757" s="61">
        <v>2110106</v>
      </c>
      <c r="B757" s="61" t="s">
        <v>602</v>
      </c>
      <c r="C757" s="128"/>
      <c r="D757" s="147"/>
      <c r="E757" s="148"/>
      <c r="H757" s="149"/>
    </row>
    <row r="758" ht="18.75" customHeight="1" spans="1:8">
      <c r="A758" s="61">
        <v>2110107</v>
      </c>
      <c r="B758" s="61" t="s">
        <v>603</v>
      </c>
      <c r="C758" s="128"/>
      <c r="D758" s="147"/>
      <c r="E758" s="148"/>
      <c r="H758" s="149"/>
    </row>
    <row r="759" ht="18.75" customHeight="1" spans="1:8">
      <c r="A759" s="61">
        <v>2110108</v>
      </c>
      <c r="B759" s="61" t="s">
        <v>604</v>
      </c>
      <c r="C759" s="128"/>
      <c r="D759" s="147"/>
      <c r="E759" s="148"/>
      <c r="H759" s="149"/>
    </row>
    <row r="760" ht="18.75" customHeight="1" spans="1:8">
      <c r="A760" s="61">
        <v>2110199</v>
      </c>
      <c r="B760" s="61" t="s">
        <v>605</v>
      </c>
      <c r="C760" s="128">
        <v>250</v>
      </c>
      <c r="D760" s="147"/>
      <c r="E760" s="148"/>
      <c r="H760" s="149"/>
    </row>
    <row r="761" ht="18.75" customHeight="1" spans="1:8">
      <c r="A761" s="61">
        <v>21102</v>
      </c>
      <c r="B761" s="61" t="s">
        <v>606</v>
      </c>
      <c r="C761" s="127"/>
      <c r="D761" s="147"/>
      <c r="E761" s="148"/>
      <c r="H761" s="149"/>
    </row>
    <row r="762" ht="18.75" customHeight="1" spans="1:8">
      <c r="A762" s="61">
        <v>2110203</v>
      </c>
      <c r="B762" s="61" t="s">
        <v>607</v>
      </c>
      <c r="C762" s="128"/>
      <c r="D762" s="147"/>
      <c r="E762" s="148"/>
      <c r="H762" s="149"/>
    </row>
    <row r="763" ht="18.75" customHeight="1" spans="1:8">
      <c r="A763" s="61">
        <v>2110204</v>
      </c>
      <c r="B763" s="61" t="s">
        <v>608</v>
      </c>
      <c r="C763" s="128"/>
      <c r="D763" s="147"/>
      <c r="E763" s="148"/>
      <c r="H763" s="149"/>
    </row>
    <row r="764" ht="18.75" customHeight="1" spans="1:8">
      <c r="A764" s="61">
        <v>2110299</v>
      </c>
      <c r="B764" s="61" t="s">
        <v>609</v>
      </c>
      <c r="C764" s="128"/>
      <c r="D764" s="147"/>
      <c r="E764" s="148"/>
      <c r="H764" s="149"/>
    </row>
    <row r="765" ht="18.75" customHeight="1" spans="1:8">
      <c r="A765" s="61">
        <v>21103</v>
      </c>
      <c r="B765" s="61" t="s">
        <v>610</v>
      </c>
      <c r="C765" s="127">
        <v>1786</v>
      </c>
      <c r="D765" s="147">
        <v>3510.5</v>
      </c>
      <c r="E765" s="148">
        <f>D765/C765</f>
        <v>1.96556550951848</v>
      </c>
      <c r="H765" s="149"/>
    </row>
    <row r="766" ht="18.75" customHeight="1" spans="1:8">
      <c r="A766" s="61">
        <v>2110301</v>
      </c>
      <c r="B766" s="61" t="s">
        <v>611</v>
      </c>
      <c r="C766" s="128">
        <v>1786</v>
      </c>
      <c r="D766" s="147">
        <v>3338.3</v>
      </c>
      <c r="E766" s="148">
        <f>D766/C766</f>
        <v>1.86914893617021</v>
      </c>
      <c r="H766" s="149"/>
    </row>
    <row r="767" ht="18.75" customHeight="1" spans="1:8">
      <c r="A767" s="61">
        <v>2110302</v>
      </c>
      <c r="B767" s="61" t="s">
        <v>612</v>
      </c>
      <c r="C767" s="128"/>
      <c r="D767" s="147">
        <v>172.2</v>
      </c>
      <c r="E767" s="148"/>
      <c r="H767" s="149"/>
    </row>
    <row r="768" ht="18.75" customHeight="1" spans="1:8">
      <c r="A768" s="61">
        <v>2110303</v>
      </c>
      <c r="B768" s="61" t="s">
        <v>613</v>
      </c>
      <c r="C768" s="128"/>
      <c r="D768" s="147"/>
      <c r="E768" s="148"/>
      <c r="H768" s="149"/>
    </row>
    <row r="769" ht="18.75" customHeight="1" spans="1:8">
      <c r="A769" s="61">
        <v>2110304</v>
      </c>
      <c r="B769" s="61" t="s">
        <v>614</v>
      </c>
      <c r="C769" s="128"/>
      <c r="D769" s="147"/>
      <c r="E769" s="148"/>
      <c r="H769" s="149"/>
    </row>
    <row r="770" ht="18.75" customHeight="1" spans="1:8">
      <c r="A770" s="61">
        <v>2110305</v>
      </c>
      <c r="B770" s="61" t="s">
        <v>615</v>
      </c>
      <c r="C770" s="128"/>
      <c r="D770" s="147"/>
      <c r="E770" s="148"/>
      <c r="H770" s="149"/>
    </row>
    <row r="771" ht="18.75" customHeight="1" spans="1:8">
      <c r="A771" s="61">
        <v>2110306</v>
      </c>
      <c r="B771" s="61" t="s">
        <v>616</v>
      </c>
      <c r="C771" s="128"/>
      <c r="D771" s="147"/>
      <c r="E771" s="148"/>
      <c r="H771" s="149"/>
    </row>
    <row r="772" ht="18.75" customHeight="1" spans="1:8">
      <c r="A772" s="61">
        <v>2110307</v>
      </c>
      <c r="B772" s="61" t="s">
        <v>617</v>
      </c>
      <c r="C772" s="128"/>
      <c r="D772" s="147"/>
      <c r="E772" s="148"/>
      <c r="H772" s="149"/>
    </row>
    <row r="773" ht="18.75" customHeight="1" spans="1:8">
      <c r="A773" s="61">
        <v>2110399</v>
      </c>
      <c r="B773" s="61" t="s">
        <v>618</v>
      </c>
      <c r="C773" s="128"/>
      <c r="D773" s="147"/>
      <c r="E773" s="148"/>
      <c r="H773" s="149"/>
    </row>
    <row r="774" ht="18.75" customHeight="1" spans="1:8">
      <c r="A774" s="61">
        <v>21104</v>
      </c>
      <c r="B774" s="61" t="s">
        <v>619</v>
      </c>
      <c r="C774" s="127"/>
      <c r="D774" s="147"/>
      <c r="E774" s="148"/>
      <c r="H774" s="149"/>
    </row>
    <row r="775" ht="18.75" customHeight="1" spans="1:8">
      <c r="A775" s="61">
        <v>2110401</v>
      </c>
      <c r="B775" s="61" t="s">
        <v>620</v>
      </c>
      <c r="C775" s="128"/>
      <c r="D775" s="147"/>
      <c r="E775" s="148"/>
      <c r="H775" s="149"/>
    </row>
    <row r="776" ht="18.75" customHeight="1" spans="1:8">
      <c r="A776" s="61">
        <v>2110402</v>
      </c>
      <c r="B776" s="61" t="s">
        <v>621</v>
      </c>
      <c r="C776" s="128"/>
      <c r="D776" s="147"/>
      <c r="E776" s="148"/>
      <c r="H776" s="149"/>
    </row>
    <row r="777" ht="18.75" customHeight="1" spans="1:8">
      <c r="A777" s="61">
        <v>2110404</v>
      </c>
      <c r="B777" s="61" t="s">
        <v>622</v>
      </c>
      <c r="C777" s="128"/>
      <c r="D777" s="147"/>
      <c r="E777" s="148"/>
      <c r="H777" s="149"/>
    </row>
    <row r="778" ht="18.75" customHeight="1" spans="1:8">
      <c r="A778" s="61">
        <v>2110405</v>
      </c>
      <c r="B778" s="61" t="s">
        <v>623</v>
      </c>
      <c r="C778" s="128"/>
      <c r="D778" s="147"/>
      <c r="E778" s="148"/>
      <c r="H778" s="149"/>
    </row>
    <row r="779" ht="18.75" customHeight="1" spans="1:8">
      <c r="A779" s="61">
        <v>2110406</v>
      </c>
      <c r="B779" s="61" t="s">
        <v>624</v>
      </c>
      <c r="C779" s="128"/>
      <c r="D779" s="147"/>
      <c r="E779" s="148"/>
      <c r="H779" s="149"/>
    </row>
    <row r="780" ht="18.75" customHeight="1" spans="1:8">
      <c r="A780" s="61">
        <v>2110499</v>
      </c>
      <c r="B780" s="61" t="s">
        <v>625</v>
      </c>
      <c r="C780" s="128"/>
      <c r="D780" s="147"/>
      <c r="E780" s="148"/>
      <c r="H780" s="149"/>
    </row>
    <row r="781" ht="18.75" customHeight="1" spans="1:8">
      <c r="A781" s="61">
        <v>21105</v>
      </c>
      <c r="B781" s="61" t="s">
        <v>626</v>
      </c>
      <c r="C781" s="127"/>
      <c r="D781" s="147"/>
      <c r="E781" s="148"/>
      <c r="H781" s="149"/>
    </row>
    <row r="782" ht="18.75" customHeight="1" spans="1:8">
      <c r="A782" s="61">
        <v>2110501</v>
      </c>
      <c r="B782" s="61" t="s">
        <v>627</v>
      </c>
      <c r="C782" s="128"/>
      <c r="D782" s="147"/>
      <c r="E782" s="148"/>
      <c r="H782" s="149"/>
    </row>
    <row r="783" ht="18.75" customHeight="1" spans="1:8">
      <c r="A783" s="61">
        <v>2110502</v>
      </c>
      <c r="B783" s="61" t="s">
        <v>628</v>
      </c>
      <c r="C783" s="128"/>
      <c r="D783" s="147"/>
      <c r="E783" s="148"/>
      <c r="H783" s="149"/>
    </row>
    <row r="784" ht="18.75" customHeight="1" spans="1:8">
      <c r="A784" s="61">
        <v>2110503</v>
      </c>
      <c r="B784" s="61" t="s">
        <v>629</v>
      </c>
      <c r="C784" s="128"/>
      <c r="D784" s="147"/>
      <c r="E784" s="148"/>
      <c r="H784" s="149"/>
    </row>
    <row r="785" ht="18.75" customHeight="1" spans="1:8">
      <c r="A785" s="61">
        <v>2110506</v>
      </c>
      <c r="B785" s="61" t="s">
        <v>630</v>
      </c>
      <c r="C785" s="128"/>
      <c r="D785" s="147"/>
      <c r="E785" s="148"/>
      <c r="H785" s="149"/>
    </row>
    <row r="786" ht="18.75" customHeight="1" spans="1:8">
      <c r="A786" s="61">
        <v>2110507</v>
      </c>
      <c r="B786" s="61" t="s">
        <v>631</v>
      </c>
      <c r="C786" s="128"/>
      <c r="D786" s="147"/>
      <c r="E786" s="148"/>
      <c r="H786" s="149"/>
    </row>
    <row r="787" ht="18.75" customHeight="1" spans="1:8">
      <c r="A787" s="61">
        <v>2110599</v>
      </c>
      <c r="B787" s="61" t="s">
        <v>632</v>
      </c>
      <c r="C787" s="128"/>
      <c r="D787" s="147"/>
      <c r="E787" s="148"/>
      <c r="H787" s="149"/>
    </row>
    <row r="788" ht="18.75" customHeight="1" spans="1:8">
      <c r="A788" s="61">
        <v>21106</v>
      </c>
      <c r="B788" s="61" t="s">
        <v>633</v>
      </c>
      <c r="C788" s="127"/>
      <c r="D788" s="147">
        <v>7.7</v>
      </c>
      <c r="E788" s="148"/>
      <c r="H788" s="149"/>
    </row>
    <row r="789" ht="18.75" customHeight="1" spans="1:8">
      <c r="A789" s="61">
        <v>2110602</v>
      </c>
      <c r="B789" s="61" t="s">
        <v>634</v>
      </c>
      <c r="C789" s="128"/>
      <c r="D789" s="147">
        <v>7.7</v>
      </c>
      <c r="E789" s="148"/>
      <c r="H789" s="149"/>
    </row>
    <row r="790" ht="18.75" customHeight="1" spans="1:8">
      <c r="A790" s="61">
        <v>2110603</v>
      </c>
      <c r="B790" s="61" t="s">
        <v>635</v>
      </c>
      <c r="C790" s="128"/>
      <c r="D790" s="147"/>
      <c r="E790" s="148"/>
      <c r="H790" s="149"/>
    </row>
    <row r="791" ht="18.75" customHeight="1" spans="1:8">
      <c r="A791" s="61">
        <v>2110604</v>
      </c>
      <c r="B791" s="61" t="s">
        <v>636</v>
      </c>
      <c r="C791" s="128"/>
      <c r="D791" s="147"/>
      <c r="E791" s="148"/>
      <c r="H791" s="149"/>
    </row>
    <row r="792" ht="18.75" customHeight="1" spans="1:8">
      <c r="A792" s="61">
        <v>2110605</v>
      </c>
      <c r="B792" s="61" t="s">
        <v>637</v>
      </c>
      <c r="C792" s="128"/>
      <c r="D792" s="147"/>
      <c r="E792" s="148"/>
      <c r="H792" s="149"/>
    </row>
    <row r="793" ht="18.75" customHeight="1" spans="1:8">
      <c r="A793" s="61">
        <v>2110699</v>
      </c>
      <c r="B793" s="61" t="s">
        <v>638</v>
      </c>
      <c r="C793" s="128"/>
      <c r="D793" s="147"/>
      <c r="E793" s="148"/>
      <c r="H793" s="149"/>
    </row>
    <row r="794" ht="18.75" customHeight="1" spans="1:8">
      <c r="A794" s="61">
        <v>21107</v>
      </c>
      <c r="B794" s="61" t="s">
        <v>639</v>
      </c>
      <c r="C794" s="127"/>
      <c r="D794" s="147">
        <v>22.4</v>
      </c>
      <c r="E794" s="148"/>
      <c r="H794" s="149"/>
    </row>
    <row r="795" ht="18.75" customHeight="1" spans="1:8">
      <c r="A795" s="61">
        <v>2110704</v>
      </c>
      <c r="B795" s="61" t="s">
        <v>640</v>
      </c>
      <c r="C795" s="128"/>
      <c r="D795" s="147">
        <v>22.4</v>
      </c>
      <c r="E795" s="148"/>
      <c r="H795" s="149"/>
    </row>
    <row r="796" ht="18.75" customHeight="1" spans="1:8">
      <c r="A796" s="61">
        <v>2110799</v>
      </c>
      <c r="B796" s="61" t="s">
        <v>641</v>
      </c>
      <c r="C796" s="128"/>
      <c r="D796" s="147"/>
      <c r="E796" s="148"/>
      <c r="H796" s="149"/>
    </row>
    <row r="797" ht="18.75" customHeight="1" spans="1:8">
      <c r="A797" s="61">
        <v>21108</v>
      </c>
      <c r="B797" s="61" t="s">
        <v>642</v>
      </c>
      <c r="C797" s="127"/>
      <c r="D797" s="147"/>
      <c r="E797" s="148"/>
      <c r="H797" s="149"/>
    </row>
    <row r="798" ht="18.75" customHeight="1" spans="1:8">
      <c r="A798" s="61">
        <v>2110804</v>
      </c>
      <c r="B798" s="61" t="s">
        <v>643</v>
      </c>
      <c r="C798" s="128"/>
      <c r="D798" s="147"/>
      <c r="E798" s="148"/>
      <c r="H798" s="149"/>
    </row>
    <row r="799" ht="18.75" customHeight="1" spans="1:8">
      <c r="A799" s="61">
        <v>2110899</v>
      </c>
      <c r="B799" s="61" t="s">
        <v>644</v>
      </c>
      <c r="C799" s="128"/>
      <c r="D799" s="147"/>
      <c r="E799" s="148"/>
      <c r="H799" s="149"/>
    </row>
    <row r="800" ht="18.75" customHeight="1" spans="1:8">
      <c r="A800" s="61">
        <v>21109</v>
      </c>
      <c r="B800" s="61" t="s">
        <v>645</v>
      </c>
      <c r="C800" s="127"/>
      <c r="D800" s="147"/>
      <c r="E800" s="148"/>
      <c r="H800" s="149"/>
    </row>
    <row r="801" ht="18.75" customHeight="1" spans="1:8">
      <c r="A801" s="61">
        <v>2110901</v>
      </c>
      <c r="B801" s="61" t="s">
        <v>646</v>
      </c>
      <c r="C801" s="128"/>
      <c r="D801" s="147"/>
      <c r="E801" s="148"/>
      <c r="H801" s="149"/>
    </row>
    <row r="802" ht="18.75" customHeight="1" spans="1:8">
      <c r="A802" s="61">
        <v>21110</v>
      </c>
      <c r="B802" s="61" t="s">
        <v>647</v>
      </c>
      <c r="C802" s="127"/>
      <c r="D802" s="147"/>
      <c r="E802" s="148"/>
      <c r="H802" s="149"/>
    </row>
    <row r="803" ht="18.75" customHeight="1" spans="1:8">
      <c r="A803" s="61">
        <v>2111001</v>
      </c>
      <c r="B803" s="61" t="s">
        <v>648</v>
      </c>
      <c r="C803" s="128"/>
      <c r="D803" s="147"/>
      <c r="E803" s="148"/>
      <c r="H803" s="149"/>
    </row>
    <row r="804" ht="18.75" customHeight="1" spans="1:8">
      <c r="A804" s="61">
        <v>21111</v>
      </c>
      <c r="B804" s="61" t="s">
        <v>649</v>
      </c>
      <c r="C804" s="127"/>
      <c r="D804" s="147"/>
      <c r="E804" s="148"/>
      <c r="H804" s="149"/>
    </row>
    <row r="805" ht="18.75" customHeight="1" spans="1:8">
      <c r="A805" s="61">
        <v>2111101</v>
      </c>
      <c r="B805" s="61" t="s">
        <v>650</v>
      </c>
      <c r="C805" s="128"/>
      <c r="D805" s="147"/>
      <c r="E805" s="148"/>
      <c r="H805" s="149"/>
    </row>
    <row r="806" ht="18.75" customHeight="1" spans="1:8">
      <c r="A806" s="61">
        <v>2111102</v>
      </c>
      <c r="B806" s="61" t="s">
        <v>651</v>
      </c>
      <c r="C806" s="128"/>
      <c r="D806" s="147"/>
      <c r="E806" s="148"/>
      <c r="H806" s="149"/>
    </row>
    <row r="807" ht="18.75" customHeight="1" spans="1:8">
      <c r="A807" s="61">
        <v>2111103</v>
      </c>
      <c r="B807" s="61" t="s">
        <v>652</v>
      </c>
      <c r="C807" s="128"/>
      <c r="D807" s="147"/>
      <c r="E807" s="148"/>
      <c r="H807" s="149"/>
    </row>
    <row r="808" ht="18.75" customHeight="1" spans="1:8">
      <c r="A808" s="61">
        <v>2111104</v>
      </c>
      <c r="B808" s="61" t="s">
        <v>653</v>
      </c>
      <c r="C808" s="128"/>
      <c r="D808" s="147"/>
      <c r="E808" s="148"/>
      <c r="H808" s="149"/>
    </row>
    <row r="809" ht="18.75" customHeight="1" spans="1:8">
      <c r="A809" s="61">
        <v>2111199</v>
      </c>
      <c r="B809" s="61" t="s">
        <v>654</v>
      </c>
      <c r="C809" s="128"/>
      <c r="D809" s="147"/>
      <c r="E809" s="148"/>
      <c r="H809" s="149"/>
    </row>
    <row r="810" ht="18.75" customHeight="1" spans="1:8">
      <c r="A810" s="61">
        <v>21112</v>
      </c>
      <c r="B810" s="61" t="s">
        <v>655</v>
      </c>
      <c r="C810" s="127"/>
      <c r="D810" s="147"/>
      <c r="E810" s="148"/>
      <c r="H810" s="149"/>
    </row>
    <row r="811" ht="18.75" customHeight="1" spans="1:8">
      <c r="A811" s="61">
        <v>2111201</v>
      </c>
      <c r="B811" s="61" t="s">
        <v>656</v>
      </c>
      <c r="C811" s="128"/>
      <c r="D811" s="147"/>
      <c r="E811" s="148"/>
      <c r="H811" s="149"/>
    </row>
    <row r="812" ht="18.75" customHeight="1" spans="1:8">
      <c r="A812" s="61">
        <v>21113</v>
      </c>
      <c r="B812" s="61" t="s">
        <v>657</v>
      </c>
      <c r="C812" s="127"/>
      <c r="D812" s="147"/>
      <c r="E812" s="148"/>
      <c r="H812" s="149"/>
    </row>
    <row r="813" ht="18.75" customHeight="1" spans="1:8">
      <c r="A813" s="61">
        <v>2111301</v>
      </c>
      <c r="B813" s="61" t="s">
        <v>658</v>
      </c>
      <c r="C813" s="128"/>
      <c r="D813" s="147"/>
      <c r="E813" s="148"/>
      <c r="H813" s="149"/>
    </row>
    <row r="814" ht="18.75" customHeight="1" spans="1:8">
      <c r="A814" s="61">
        <v>21114</v>
      </c>
      <c r="B814" s="61" t="s">
        <v>659</v>
      </c>
      <c r="C814" s="127"/>
      <c r="D814" s="147"/>
      <c r="E814" s="148"/>
      <c r="H814" s="149"/>
    </row>
    <row r="815" ht="18.75" customHeight="1" spans="1:8">
      <c r="A815" s="61">
        <v>2111401</v>
      </c>
      <c r="B815" s="61" t="s">
        <v>56</v>
      </c>
      <c r="C815" s="128"/>
      <c r="D815" s="147"/>
      <c r="E815" s="148"/>
      <c r="H815" s="149"/>
    </row>
    <row r="816" ht="18.75" customHeight="1" spans="1:8">
      <c r="A816" s="61">
        <v>2111402</v>
      </c>
      <c r="B816" s="61" t="s">
        <v>57</v>
      </c>
      <c r="C816" s="128"/>
      <c r="D816" s="147"/>
      <c r="E816" s="148"/>
      <c r="H816" s="149"/>
    </row>
    <row r="817" ht="18.75" customHeight="1" spans="1:8">
      <c r="A817" s="61">
        <v>2111403</v>
      </c>
      <c r="B817" s="61" t="s">
        <v>58</v>
      </c>
      <c r="C817" s="128"/>
      <c r="D817" s="147"/>
      <c r="E817" s="148"/>
      <c r="H817" s="149"/>
    </row>
    <row r="818" ht="18.75" customHeight="1" spans="1:8">
      <c r="A818" s="61">
        <v>2111406</v>
      </c>
      <c r="B818" s="61" t="s">
        <v>660</v>
      </c>
      <c r="C818" s="128"/>
      <c r="D818" s="147"/>
      <c r="E818" s="148"/>
      <c r="H818" s="149"/>
    </row>
    <row r="819" ht="18.75" customHeight="1" spans="1:8">
      <c r="A819" s="61">
        <v>2111407</v>
      </c>
      <c r="B819" s="61" t="s">
        <v>661</v>
      </c>
      <c r="C819" s="128"/>
      <c r="D819" s="147"/>
      <c r="E819" s="148"/>
      <c r="H819" s="149"/>
    </row>
    <row r="820" ht="18.75" customHeight="1" spans="1:8">
      <c r="A820" s="61">
        <v>2111408</v>
      </c>
      <c r="B820" s="61" t="s">
        <v>662</v>
      </c>
      <c r="C820" s="128"/>
      <c r="D820" s="147"/>
      <c r="E820" s="148"/>
      <c r="H820" s="149"/>
    </row>
    <row r="821" ht="18.75" customHeight="1" spans="1:8">
      <c r="A821" s="61">
        <v>2111411</v>
      </c>
      <c r="B821" s="61" t="s">
        <v>97</v>
      </c>
      <c r="C821" s="128"/>
      <c r="D821" s="147"/>
      <c r="E821" s="148"/>
      <c r="H821" s="149"/>
    </row>
    <row r="822" ht="18.75" customHeight="1" spans="1:8">
      <c r="A822" s="61">
        <v>2111413</v>
      </c>
      <c r="B822" s="61" t="s">
        <v>663</v>
      </c>
      <c r="C822" s="128"/>
      <c r="D822" s="147"/>
      <c r="E822" s="148"/>
      <c r="H822" s="149"/>
    </row>
    <row r="823" ht="18.75" customHeight="1" spans="1:8">
      <c r="A823" s="61">
        <v>2111450</v>
      </c>
      <c r="B823" s="61" t="s">
        <v>65</v>
      </c>
      <c r="C823" s="128"/>
      <c r="D823" s="147"/>
      <c r="E823" s="148"/>
      <c r="H823" s="149"/>
    </row>
    <row r="824" ht="18.75" customHeight="1" spans="1:8">
      <c r="A824" s="61">
        <v>2111499</v>
      </c>
      <c r="B824" s="61" t="s">
        <v>664</v>
      </c>
      <c r="C824" s="128"/>
      <c r="D824" s="147"/>
      <c r="E824" s="148"/>
      <c r="H824" s="149"/>
    </row>
    <row r="825" ht="18.75" customHeight="1" spans="1:8">
      <c r="A825" s="57">
        <v>21199</v>
      </c>
      <c r="B825" s="57" t="s">
        <v>665</v>
      </c>
      <c r="C825" s="127">
        <v>250</v>
      </c>
      <c r="D825" s="147">
        <v>259</v>
      </c>
      <c r="E825" s="148">
        <f t="shared" ref="E825:E830" si="41">D825/C825</f>
        <v>1.036</v>
      </c>
      <c r="H825" s="149"/>
    </row>
    <row r="826" ht="18.75" customHeight="1" spans="1:8">
      <c r="A826" s="61">
        <v>2119999</v>
      </c>
      <c r="B826" s="61" t="s">
        <v>666</v>
      </c>
      <c r="C826" s="128">
        <v>250</v>
      </c>
      <c r="D826" s="147">
        <v>259</v>
      </c>
      <c r="E826" s="148">
        <f t="shared" si="41"/>
        <v>1.036</v>
      </c>
      <c r="H826" s="149"/>
    </row>
    <row r="827" ht="18.75" customHeight="1" spans="1:8">
      <c r="A827" s="61">
        <v>212</v>
      </c>
      <c r="B827" s="61" t="s">
        <v>667</v>
      </c>
      <c r="C827" s="127">
        <v>28966</v>
      </c>
      <c r="D827" s="147">
        <v>35899.269</v>
      </c>
      <c r="E827" s="148">
        <f t="shared" si="41"/>
        <v>1.23935886901885</v>
      </c>
      <c r="H827" s="149"/>
    </row>
    <row r="828" ht="18.75" customHeight="1" spans="1:8">
      <c r="A828" s="61">
        <v>21201</v>
      </c>
      <c r="B828" s="61" t="s">
        <v>668</v>
      </c>
      <c r="C828" s="127">
        <v>13695</v>
      </c>
      <c r="D828" s="147">
        <v>28860.65</v>
      </c>
      <c r="E828" s="148">
        <f t="shared" si="41"/>
        <v>2.10738590726543</v>
      </c>
      <c r="H828" s="149"/>
    </row>
    <row r="829" ht="18.75" customHeight="1" spans="1:8">
      <c r="A829" s="61">
        <v>2120101</v>
      </c>
      <c r="B829" s="61" t="s">
        <v>56</v>
      </c>
      <c r="C829" s="128">
        <v>1570</v>
      </c>
      <c r="D829" s="147">
        <v>1018.5</v>
      </c>
      <c r="E829" s="148">
        <f t="shared" si="41"/>
        <v>0.648726114649681</v>
      </c>
      <c r="H829" s="149"/>
    </row>
    <row r="830" ht="18.75" customHeight="1" spans="1:8">
      <c r="A830" s="61">
        <v>2120102</v>
      </c>
      <c r="B830" s="61" t="s">
        <v>57</v>
      </c>
      <c r="C830" s="128">
        <v>470</v>
      </c>
      <c r="D830" s="147">
        <v>245</v>
      </c>
      <c r="E830" s="148">
        <f t="shared" si="41"/>
        <v>0.521276595744681</v>
      </c>
      <c r="H830" s="149"/>
    </row>
    <row r="831" ht="18.75" customHeight="1" spans="1:8">
      <c r="A831" s="61">
        <v>2120103</v>
      </c>
      <c r="B831" s="61" t="s">
        <v>58</v>
      </c>
      <c r="C831" s="128"/>
      <c r="D831" s="147"/>
      <c r="E831" s="148"/>
      <c r="H831" s="149"/>
    </row>
    <row r="832" ht="18.75" customHeight="1" spans="1:8">
      <c r="A832" s="61">
        <v>2120104</v>
      </c>
      <c r="B832" s="61" t="s">
        <v>669</v>
      </c>
      <c r="C832" s="128">
        <v>2710</v>
      </c>
      <c r="D832" s="147"/>
      <c r="E832" s="148"/>
      <c r="H832" s="149"/>
    </row>
    <row r="833" ht="18.75" customHeight="1" spans="1:8">
      <c r="A833" s="61">
        <v>2120105</v>
      </c>
      <c r="B833" s="61" t="s">
        <v>670</v>
      </c>
      <c r="C833" s="128"/>
      <c r="D833" s="147"/>
      <c r="E833" s="148"/>
      <c r="H833" s="149"/>
    </row>
    <row r="834" ht="18.75" customHeight="1" spans="1:8">
      <c r="A834" s="61">
        <v>2120106</v>
      </c>
      <c r="B834" s="61" t="s">
        <v>671</v>
      </c>
      <c r="C834" s="128"/>
      <c r="D834" s="147"/>
      <c r="E834" s="148"/>
      <c r="H834" s="149"/>
    </row>
    <row r="835" ht="18.75" customHeight="1" spans="1:8">
      <c r="A835" s="61">
        <v>2120107</v>
      </c>
      <c r="B835" s="61" t="s">
        <v>672</v>
      </c>
      <c r="C835" s="128">
        <v>3006</v>
      </c>
      <c r="D835" s="147">
        <v>6596.8</v>
      </c>
      <c r="E835" s="148">
        <f>D835/C835</f>
        <v>2.19454424484365</v>
      </c>
      <c r="H835" s="149"/>
    </row>
    <row r="836" ht="18.75" customHeight="1" spans="1:8">
      <c r="A836" s="61">
        <v>2120109</v>
      </c>
      <c r="B836" s="61" t="s">
        <v>673</v>
      </c>
      <c r="C836" s="128"/>
      <c r="D836" s="147"/>
      <c r="E836" s="148"/>
      <c r="H836" s="149"/>
    </row>
    <row r="837" ht="18.75" customHeight="1" spans="1:8">
      <c r="A837" s="61">
        <v>2120110</v>
      </c>
      <c r="B837" s="61" t="s">
        <v>674</v>
      </c>
      <c r="C837" s="128"/>
      <c r="D837" s="147"/>
      <c r="E837" s="148"/>
      <c r="H837" s="149"/>
    </row>
    <row r="838" ht="18.75" customHeight="1" spans="1:8">
      <c r="A838" s="61">
        <v>2120199</v>
      </c>
      <c r="B838" s="61" t="s">
        <v>675</v>
      </c>
      <c r="C838" s="128">
        <v>5939</v>
      </c>
      <c r="D838" s="147">
        <v>21000.35</v>
      </c>
      <c r="E838" s="148">
        <f>D838/C838</f>
        <v>3.53600774541169</v>
      </c>
      <c r="H838" s="149"/>
    </row>
    <row r="839" ht="18.75" customHeight="1" spans="1:8">
      <c r="A839" s="61">
        <v>21202</v>
      </c>
      <c r="B839" s="61" t="s">
        <v>676</v>
      </c>
      <c r="C839" s="127"/>
      <c r="D839" s="147"/>
      <c r="E839" s="148"/>
      <c r="H839" s="149"/>
    </row>
    <row r="840" ht="18.75" customHeight="1" spans="1:8">
      <c r="A840" s="61">
        <v>2120201</v>
      </c>
      <c r="B840" s="61" t="s">
        <v>677</v>
      </c>
      <c r="C840" s="128"/>
      <c r="D840" s="147"/>
      <c r="E840" s="148"/>
      <c r="H840" s="149"/>
    </row>
    <row r="841" ht="18.75" customHeight="1" spans="1:8">
      <c r="A841" s="61">
        <v>21203</v>
      </c>
      <c r="B841" s="61" t="s">
        <v>678</v>
      </c>
      <c r="C841" s="127"/>
      <c r="D841" s="147">
        <v>2168.6</v>
      </c>
      <c r="E841" s="148"/>
      <c r="H841" s="149"/>
    </row>
    <row r="842" ht="18.75" customHeight="1" spans="1:8">
      <c r="A842" s="61">
        <v>2120303</v>
      </c>
      <c r="B842" s="61" t="s">
        <v>679</v>
      </c>
      <c r="C842" s="128"/>
      <c r="D842" s="147"/>
      <c r="E842" s="148"/>
      <c r="H842" s="149"/>
    </row>
    <row r="843" ht="18.75" customHeight="1" spans="1:8">
      <c r="A843" s="61">
        <v>2120399</v>
      </c>
      <c r="B843" s="61" t="s">
        <v>680</v>
      </c>
      <c r="C843" s="128"/>
      <c r="D843" s="147">
        <v>2168.6</v>
      </c>
      <c r="E843" s="148"/>
      <c r="H843" s="149"/>
    </row>
    <row r="844" ht="18.75" customHeight="1" spans="1:8">
      <c r="A844" s="61">
        <v>21205</v>
      </c>
      <c r="B844" s="61" t="s">
        <v>681</v>
      </c>
      <c r="C844" s="127">
        <v>10271</v>
      </c>
      <c r="D844" s="147">
        <v>4435.2</v>
      </c>
      <c r="E844" s="148">
        <f t="shared" ref="E844:E852" si="42">D844/C844</f>
        <v>0.431817739265894</v>
      </c>
      <c r="H844" s="149"/>
    </row>
    <row r="845" ht="18.75" customHeight="1" spans="1:8">
      <c r="A845" s="61">
        <v>2120501</v>
      </c>
      <c r="B845" s="61" t="s">
        <v>682</v>
      </c>
      <c r="C845" s="128">
        <v>10271</v>
      </c>
      <c r="D845" s="147">
        <v>4435.2</v>
      </c>
      <c r="E845" s="148">
        <f t="shared" si="42"/>
        <v>0.431817739265894</v>
      </c>
      <c r="H845" s="149"/>
    </row>
    <row r="846" ht="18.75" customHeight="1" spans="1:8">
      <c r="A846" s="61">
        <v>21206</v>
      </c>
      <c r="B846" s="61" t="s">
        <v>683</v>
      </c>
      <c r="C846" s="127"/>
      <c r="D846" s="147"/>
      <c r="E846" s="148"/>
      <c r="H846" s="149"/>
    </row>
    <row r="847" ht="18.75" customHeight="1" spans="1:8">
      <c r="A847" s="61">
        <v>2120601</v>
      </c>
      <c r="B847" s="61" t="s">
        <v>684</v>
      </c>
      <c r="C847" s="128"/>
      <c r="D847" s="147"/>
      <c r="E847" s="148"/>
      <c r="H847" s="149"/>
    </row>
    <row r="848" ht="18.75" customHeight="1" spans="1:8">
      <c r="A848" s="61">
        <v>21299</v>
      </c>
      <c r="B848" s="61" t="s">
        <v>685</v>
      </c>
      <c r="C848" s="127">
        <v>5000</v>
      </c>
      <c r="D848" s="147">
        <v>434.819</v>
      </c>
      <c r="E848" s="148">
        <f t="shared" si="42"/>
        <v>0.0869638</v>
      </c>
      <c r="H848" s="149"/>
    </row>
    <row r="849" ht="18.75" customHeight="1" spans="1:8">
      <c r="A849" s="61">
        <v>2129999</v>
      </c>
      <c r="B849" s="61" t="s">
        <v>686</v>
      </c>
      <c r="C849" s="128">
        <v>5000</v>
      </c>
      <c r="D849" s="147">
        <v>434.819</v>
      </c>
      <c r="E849" s="148">
        <f t="shared" si="42"/>
        <v>0.0869638</v>
      </c>
      <c r="H849" s="149"/>
    </row>
    <row r="850" ht="18.75" customHeight="1" spans="1:8">
      <c r="A850" s="61">
        <v>213</v>
      </c>
      <c r="B850" s="61" t="s">
        <v>687</v>
      </c>
      <c r="C850" s="127">
        <v>10871</v>
      </c>
      <c r="D850" s="147">
        <v>18518.5</v>
      </c>
      <c r="E850" s="148">
        <f t="shared" si="42"/>
        <v>1.70347714101739</v>
      </c>
      <c r="H850" s="149"/>
    </row>
    <row r="851" ht="18.75" customHeight="1" spans="1:8">
      <c r="A851" s="61">
        <v>21301</v>
      </c>
      <c r="B851" s="61" t="s">
        <v>688</v>
      </c>
      <c r="C851" s="127">
        <v>6913</v>
      </c>
      <c r="D851" s="147">
        <v>8685.25</v>
      </c>
      <c r="E851" s="148">
        <f t="shared" si="42"/>
        <v>1.25636481990453</v>
      </c>
      <c r="H851" s="149"/>
    </row>
    <row r="852" ht="18.75" customHeight="1" spans="1:8">
      <c r="A852" s="61">
        <v>2130101</v>
      </c>
      <c r="B852" s="61" t="s">
        <v>56</v>
      </c>
      <c r="C852" s="128">
        <v>1007</v>
      </c>
      <c r="D852" s="147">
        <v>137.2</v>
      </c>
      <c r="E852" s="148">
        <f t="shared" si="42"/>
        <v>0.136246276067527</v>
      </c>
      <c r="H852" s="149"/>
    </row>
    <row r="853" ht="18.75" customHeight="1" spans="1:8">
      <c r="A853" s="61">
        <v>2130102</v>
      </c>
      <c r="B853" s="61" t="s">
        <v>57</v>
      </c>
      <c r="C853" s="128"/>
      <c r="D853" s="147"/>
      <c r="E853" s="148"/>
      <c r="H853" s="149"/>
    </row>
    <row r="854" ht="18.75" customHeight="1" spans="1:8">
      <c r="A854" s="61">
        <v>2130103</v>
      </c>
      <c r="B854" s="61" t="s">
        <v>58</v>
      </c>
      <c r="C854" s="128"/>
      <c r="D854" s="147"/>
      <c r="E854" s="148"/>
      <c r="H854" s="149"/>
    </row>
    <row r="855" ht="18.75" customHeight="1" spans="1:8">
      <c r="A855" s="61">
        <v>2130104</v>
      </c>
      <c r="B855" s="61" t="s">
        <v>65</v>
      </c>
      <c r="C855" s="128">
        <v>1000</v>
      </c>
      <c r="D855" s="147">
        <v>515.9</v>
      </c>
      <c r="E855" s="148">
        <f>D855/C855</f>
        <v>0.5159</v>
      </c>
      <c r="H855" s="149"/>
    </row>
    <row r="856" ht="18.75" customHeight="1" spans="1:8">
      <c r="A856" s="61">
        <v>2130105</v>
      </c>
      <c r="B856" s="61" t="s">
        <v>689</v>
      </c>
      <c r="C856" s="128"/>
      <c r="D856" s="147"/>
      <c r="E856" s="148"/>
      <c r="H856" s="149"/>
    </row>
    <row r="857" ht="18.75" customHeight="1" spans="1:8">
      <c r="A857" s="61">
        <v>2130106</v>
      </c>
      <c r="B857" s="61" t="s">
        <v>690</v>
      </c>
      <c r="C857" s="128"/>
      <c r="D857" s="147"/>
      <c r="E857" s="148"/>
      <c r="H857" s="149"/>
    </row>
    <row r="858" ht="18.75" customHeight="1" spans="1:8">
      <c r="A858" s="61">
        <v>2130108</v>
      </c>
      <c r="B858" s="61" t="s">
        <v>691</v>
      </c>
      <c r="C858" s="128">
        <v>98</v>
      </c>
      <c r="D858" s="147">
        <v>135.1</v>
      </c>
      <c r="E858" s="148">
        <f>D858/C858</f>
        <v>1.37857142857143</v>
      </c>
      <c r="H858" s="149"/>
    </row>
    <row r="859" ht="18.75" customHeight="1" spans="1:8">
      <c r="A859" s="61">
        <v>2130109</v>
      </c>
      <c r="B859" s="61" t="s">
        <v>692</v>
      </c>
      <c r="C859" s="128"/>
      <c r="D859" s="147"/>
      <c r="E859" s="148"/>
      <c r="H859" s="149"/>
    </row>
    <row r="860" ht="18.75" customHeight="1" spans="1:8">
      <c r="A860" s="61">
        <v>2130110</v>
      </c>
      <c r="B860" s="61" t="s">
        <v>693</v>
      </c>
      <c r="C860" s="128"/>
      <c r="D860" s="147"/>
      <c r="E860" s="148"/>
      <c r="H860" s="149"/>
    </row>
    <row r="861" ht="18.75" customHeight="1" spans="1:8">
      <c r="A861" s="61">
        <v>2130111</v>
      </c>
      <c r="B861" s="61" t="s">
        <v>694</v>
      </c>
      <c r="C861" s="128"/>
      <c r="D861" s="147"/>
      <c r="E861" s="148"/>
      <c r="H861" s="149"/>
    </row>
    <row r="862" ht="18.75" customHeight="1" spans="1:8">
      <c r="A862" s="61">
        <v>2130112</v>
      </c>
      <c r="B862" s="61" t="s">
        <v>695</v>
      </c>
      <c r="C862" s="128"/>
      <c r="D862" s="147"/>
      <c r="E862" s="148"/>
      <c r="H862" s="149"/>
    </row>
    <row r="863" ht="18.75" customHeight="1" spans="1:8">
      <c r="A863" s="61">
        <v>2130114</v>
      </c>
      <c r="B863" s="61" t="s">
        <v>696</v>
      </c>
      <c r="C863" s="128"/>
      <c r="D863" s="147"/>
      <c r="E863" s="148"/>
      <c r="H863" s="149"/>
    </row>
    <row r="864" ht="18.75" customHeight="1" spans="1:8">
      <c r="A864" s="61">
        <v>2130119</v>
      </c>
      <c r="B864" s="61" t="s">
        <v>697</v>
      </c>
      <c r="C864" s="128"/>
      <c r="D864" s="147">
        <v>109.9</v>
      </c>
      <c r="E864" s="148"/>
      <c r="H864" s="149"/>
    </row>
    <row r="865" ht="18.75" customHeight="1" spans="1:8">
      <c r="A865" s="61">
        <v>2130120</v>
      </c>
      <c r="B865" s="61" t="s">
        <v>698</v>
      </c>
      <c r="C865" s="128"/>
      <c r="D865" s="147"/>
      <c r="E865" s="148"/>
      <c r="H865" s="149"/>
    </row>
    <row r="866" ht="18.75" customHeight="1" spans="1:8">
      <c r="A866" s="61">
        <v>2130121</v>
      </c>
      <c r="B866" s="61" t="s">
        <v>699</v>
      </c>
      <c r="C866" s="128"/>
      <c r="D866" s="147"/>
      <c r="E866" s="148"/>
      <c r="H866" s="149"/>
    </row>
    <row r="867" ht="18.75" customHeight="1" spans="1:8">
      <c r="A867" s="61">
        <v>2130122</v>
      </c>
      <c r="B867" s="61" t="s">
        <v>700</v>
      </c>
      <c r="C867" s="128">
        <v>318</v>
      </c>
      <c r="D867" s="147">
        <v>599.2</v>
      </c>
      <c r="E867" s="148">
        <f>D867/C867</f>
        <v>1.88427672955975</v>
      </c>
      <c r="H867" s="149"/>
    </row>
    <row r="868" ht="18.75" customHeight="1" spans="1:8">
      <c r="A868" s="61">
        <v>2130124</v>
      </c>
      <c r="B868" s="61" t="s">
        <v>701</v>
      </c>
      <c r="C868" s="128"/>
      <c r="D868" s="147"/>
      <c r="E868" s="148"/>
      <c r="H868" s="149"/>
    </row>
    <row r="869" ht="18.75" customHeight="1" spans="1:8">
      <c r="A869" s="61">
        <v>2130125</v>
      </c>
      <c r="B869" s="61" t="s">
        <v>702</v>
      </c>
      <c r="C869" s="128"/>
      <c r="D869" s="147"/>
      <c r="E869" s="148"/>
      <c r="H869" s="149"/>
    </row>
    <row r="870" ht="18.75" customHeight="1" spans="1:8">
      <c r="A870" s="61">
        <v>2130126</v>
      </c>
      <c r="B870" s="61" t="s">
        <v>703</v>
      </c>
      <c r="C870" s="128"/>
      <c r="D870" s="147">
        <v>125.3</v>
      </c>
      <c r="E870" s="148"/>
      <c r="H870" s="149"/>
    </row>
    <row r="871" ht="18.75" customHeight="1" spans="1:8">
      <c r="A871" s="61">
        <v>2130135</v>
      </c>
      <c r="B871" s="61" t="s">
        <v>704</v>
      </c>
      <c r="C871" s="128"/>
      <c r="D871" s="147"/>
      <c r="E871" s="148"/>
      <c r="H871" s="149"/>
    </row>
    <row r="872" ht="18.75" customHeight="1" spans="1:8">
      <c r="A872" s="61">
        <v>2130142</v>
      </c>
      <c r="B872" s="61" t="s">
        <v>705</v>
      </c>
      <c r="C872" s="128"/>
      <c r="D872" s="147"/>
      <c r="E872" s="148"/>
      <c r="H872" s="149"/>
    </row>
    <row r="873" ht="18.75" customHeight="1" spans="1:8">
      <c r="A873" s="61">
        <v>2130148</v>
      </c>
      <c r="B873" s="61" t="s">
        <v>706</v>
      </c>
      <c r="C873" s="128"/>
      <c r="D873" s="147"/>
      <c r="E873" s="148"/>
      <c r="H873" s="149"/>
    </row>
    <row r="874" ht="18.75" customHeight="1" spans="1:8">
      <c r="A874" s="61">
        <v>2130152</v>
      </c>
      <c r="B874" s="61" t="s">
        <v>707</v>
      </c>
      <c r="C874" s="128"/>
      <c r="D874" s="147"/>
      <c r="E874" s="148"/>
      <c r="H874" s="149"/>
    </row>
    <row r="875" ht="18.75" customHeight="1" spans="1:8">
      <c r="A875" s="61">
        <v>2130153</v>
      </c>
      <c r="B875" s="61" t="s">
        <v>708</v>
      </c>
      <c r="C875" s="128"/>
      <c r="D875" s="147">
        <v>826.7</v>
      </c>
      <c r="E875" s="148"/>
      <c r="H875" s="149"/>
    </row>
    <row r="876" ht="18.75" customHeight="1" spans="1:8">
      <c r="A876" s="61">
        <v>2130199</v>
      </c>
      <c r="B876" s="61" t="s">
        <v>709</v>
      </c>
      <c r="C876" s="128">
        <v>4490</v>
      </c>
      <c r="D876" s="147">
        <v>6235.95</v>
      </c>
      <c r="E876" s="148">
        <f t="shared" ref="E876:E878" si="43">D876/C876</f>
        <v>1.38885300668151</v>
      </c>
      <c r="H876" s="149"/>
    </row>
    <row r="877" ht="18.75" customHeight="1" spans="1:8">
      <c r="A877" s="61">
        <v>21302</v>
      </c>
      <c r="B877" s="61" t="s">
        <v>710</v>
      </c>
      <c r="C877" s="127">
        <v>1809</v>
      </c>
      <c r="D877" s="147">
        <v>1969.1</v>
      </c>
      <c r="E877" s="148">
        <f t="shared" si="43"/>
        <v>1.08850193477059</v>
      </c>
      <c r="H877" s="149"/>
    </row>
    <row r="878" ht="18.75" customHeight="1" spans="1:8">
      <c r="A878" s="61">
        <v>2130201</v>
      </c>
      <c r="B878" s="61" t="s">
        <v>56</v>
      </c>
      <c r="C878" s="128">
        <v>200</v>
      </c>
      <c r="D878" s="147">
        <v>150.5</v>
      </c>
      <c r="E878" s="148">
        <f t="shared" si="43"/>
        <v>0.7525</v>
      </c>
      <c r="H878" s="149"/>
    </row>
    <row r="879" ht="18.75" customHeight="1" spans="1:8">
      <c r="A879" s="61">
        <v>2130202</v>
      </c>
      <c r="B879" s="61" t="s">
        <v>57</v>
      </c>
      <c r="C879" s="128"/>
      <c r="D879" s="147">
        <v>5.6</v>
      </c>
      <c r="E879" s="148"/>
      <c r="H879" s="149"/>
    </row>
    <row r="880" ht="18.75" customHeight="1" spans="1:8">
      <c r="A880" s="61">
        <v>2130203</v>
      </c>
      <c r="B880" s="61" t="s">
        <v>58</v>
      </c>
      <c r="C880" s="128"/>
      <c r="D880" s="147"/>
      <c r="E880" s="148"/>
      <c r="H880" s="149"/>
    </row>
    <row r="881" ht="18.75" customHeight="1" spans="1:8">
      <c r="A881" s="61">
        <v>2130204</v>
      </c>
      <c r="B881" s="61" t="s">
        <v>711</v>
      </c>
      <c r="C881" s="128">
        <v>270</v>
      </c>
      <c r="D881" s="147">
        <v>72.8</v>
      </c>
      <c r="E881" s="148">
        <f>D881/C881</f>
        <v>0.26962962962963</v>
      </c>
      <c r="H881" s="149"/>
    </row>
    <row r="882" ht="18.75" customHeight="1" spans="1:8">
      <c r="A882" s="61">
        <v>2130205</v>
      </c>
      <c r="B882" s="61" t="s">
        <v>712</v>
      </c>
      <c r="C882" s="128">
        <v>80</v>
      </c>
      <c r="D882" s="147">
        <v>88.2</v>
      </c>
      <c r="E882" s="148">
        <f>D882/C882</f>
        <v>1.1025</v>
      </c>
      <c r="H882" s="149"/>
    </row>
    <row r="883" ht="18.75" customHeight="1" spans="1:8">
      <c r="A883" s="61">
        <v>2130206</v>
      </c>
      <c r="B883" s="61" t="s">
        <v>713</v>
      </c>
      <c r="C883" s="128"/>
      <c r="D883" s="147"/>
      <c r="E883" s="148"/>
      <c r="H883" s="149"/>
    </row>
    <row r="884" ht="18.75" customHeight="1" spans="1:8">
      <c r="A884" s="61">
        <v>2130207</v>
      </c>
      <c r="B884" s="61" t="s">
        <v>714</v>
      </c>
      <c r="C884" s="128"/>
      <c r="D884" s="147"/>
      <c r="E884" s="148"/>
      <c r="H884" s="149"/>
    </row>
    <row r="885" ht="18.75" customHeight="1" spans="1:8">
      <c r="A885" s="61">
        <v>2130209</v>
      </c>
      <c r="B885" s="61" t="s">
        <v>715</v>
      </c>
      <c r="C885" s="128"/>
      <c r="D885" s="147">
        <v>40.6</v>
      </c>
      <c r="E885" s="148"/>
      <c r="H885" s="149"/>
    </row>
    <row r="886" ht="18.75" customHeight="1" spans="1:8">
      <c r="A886" s="61">
        <v>2130211</v>
      </c>
      <c r="B886" s="61" t="s">
        <v>716</v>
      </c>
      <c r="C886" s="128"/>
      <c r="D886" s="147"/>
      <c r="E886" s="148"/>
      <c r="H886" s="149"/>
    </row>
    <row r="887" ht="18.75" customHeight="1" spans="1:8">
      <c r="A887" s="61">
        <v>2130212</v>
      </c>
      <c r="B887" s="61" t="s">
        <v>717</v>
      </c>
      <c r="C887" s="128"/>
      <c r="D887" s="147"/>
      <c r="E887" s="148"/>
      <c r="H887" s="149"/>
    </row>
    <row r="888" ht="18.75" customHeight="1" spans="1:8">
      <c r="A888" s="61">
        <v>2130213</v>
      </c>
      <c r="B888" s="61" t="s">
        <v>718</v>
      </c>
      <c r="C888" s="128"/>
      <c r="D888" s="147"/>
      <c r="E888" s="148"/>
      <c r="H888" s="149"/>
    </row>
    <row r="889" ht="18.75" customHeight="1" spans="1:8">
      <c r="A889" s="61">
        <v>2130217</v>
      </c>
      <c r="B889" s="61" t="s">
        <v>719</v>
      </c>
      <c r="C889" s="128"/>
      <c r="D889" s="147"/>
      <c r="E889" s="148"/>
      <c r="H889" s="149"/>
    </row>
    <row r="890" ht="18.75" customHeight="1" spans="1:8">
      <c r="A890" s="61">
        <v>2130220</v>
      </c>
      <c r="B890" s="61" t="s">
        <v>720</v>
      </c>
      <c r="C890" s="128"/>
      <c r="D890" s="147"/>
      <c r="E890" s="148"/>
      <c r="H890" s="149"/>
    </row>
    <row r="891" ht="18.75" customHeight="1" spans="1:8">
      <c r="A891" s="61">
        <v>2130221</v>
      </c>
      <c r="B891" s="61" t="s">
        <v>721</v>
      </c>
      <c r="C891" s="128"/>
      <c r="D891" s="147"/>
      <c r="E891" s="148"/>
      <c r="H891" s="149"/>
    </row>
    <row r="892" ht="18.75" customHeight="1" spans="1:8">
      <c r="A892" s="61">
        <v>2130223</v>
      </c>
      <c r="B892" s="61" t="s">
        <v>722</v>
      </c>
      <c r="C892" s="128"/>
      <c r="D892" s="147"/>
      <c r="E892" s="148"/>
      <c r="H892" s="149"/>
    </row>
    <row r="893" ht="18.75" customHeight="1" spans="1:8">
      <c r="A893" s="61">
        <v>2130226</v>
      </c>
      <c r="B893" s="61" t="s">
        <v>723</v>
      </c>
      <c r="C893" s="128"/>
      <c r="D893" s="147"/>
      <c r="E893" s="148"/>
      <c r="H893" s="149"/>
    </row>
    <row r="894" ht="18.75" customHeight="1" spans="1:8">
      <c r="A894" s="61">
        <v>2130227</v>
      </c>
      <c r="B894" s="61" t="s">
        <v>724</v>
      </c>
      <c r="C894" s="128"/>
      <c r="D894" s="147"/>
      <c r="E894" s="148"/>
      <c r="H894" s="149"/>
    </row>
    <row r="895" ht="18.75" customHeight="1" spans="1:8">
      <c r="A895" s="61">
        <v>2130234</v>
      </c>
      <c r="B895" s="61" t="s">
        <v>725</v>
      </c>
      <c r="C895" s="128">
        <v>169</v>
      </c>
      <c r="D895" s="147">
        <v>93.8</v>
      </c>
      <c r="E895" s="148">
        <f t="shared" ref="E895:E900" si="44">D895/C895</f>
        <v>0.555029585798817</v>
      </c>
      <c r="H895" s="149"/>
    </row>
    <row r="896" ht="18.75" customHeight="1" spans="1:8">
      <c r="A896" s="61">
        <v>2130236</v>
      </c>
      <c r="B896" s="61" t="s">
        <v>726</v>
      </c>
      <c r="C896" s="128"/>
      <c r="D896" s="147"/>
      <c r="E896" s="148"/>
      <c r="H896" s="149"/>
    </row>
    <row r="897" ht="18.75" customHeight="1" spans="1:8">
      <c r="A897" s="61">
        <v>2130237</v>
      </c>
      <c r="B897" s="61" t="s">
        <v>695</v>
      </c>
      <c r="C897" s="128"/>
      <c r="D897" s="147"/>
      <c r="E897" s="148"/>
      <c r="H897" s="149"/>
    </row>
    <row r="898" ht="18.75" customHeight="1" spans="1:8">
      <c r="A898" s="61">
        <v>2130299</v>
      </c>
      <c r="B898" s="61" t="s">
        <v>727</v>
      </c>
      <c r="C898" s="128">
        <v>1090</v>
      </c>
      <c r="D898" s="147">
        <v>1517.6</v>
      </c>
      <c r="E898" s="148">
        <f t="shared" si="44"/>
        <v>1.39229357798165</v>
      </c>
      <c r="H898" s="149"/>
    </row>
    <row r="899" ht="18.75" customHeight="1" spans="1:8">
      <c r="A899" s="61">
        <v>21303</v>
      </c>
      <c r="B899" s="61" t="s">
        <v>728</v>
      </c>
      <c r="C899" s="127">
        <v>550</v>
      </c>
      <c r="D899" s="147">
        <v>4927.65</v>
      </c>
      <c r="E899" s="148">
        <f t="shared" si="44"/>
        <v>8.95936363636364</v>
      </c>
      <c r="H899" s="149"/>
    </row>
    <row r="900" ht="18.75" customHeight="1" spans="1:8">
      <c r="A900" s="61">
        <v>2130301</v>
      </c>
      <c r="B900" s="61" t="s">
        <v>56</v>
      </c>
      <c r="C900" s="128">
        <v>300</v>
      </c>
      <c r="D900" s="147">
        <v>593.6</v>
      </c>
      <c r="E900" s="148">
        <f t="shared" si="44"/>
        <v>1.97866666666667</v>
      </c>
      <c r="H900" s="149"/>
    </row>
    <row r="901" ht="18.75" customHeight="1" spans="1:8">
      <c r="A901" s="61">
        <v>2130302</v>
      </c>
      <c r="B901" s="61" t="s">
        <v>57</v>
      </c>
      <c r="C901" s="128"/>
      <c r="D901" s="147"/>
      <c r="E901" s="148"/>
      <c r="H901" s="149"/>
    </row>
    <row r="902" ht="18.75" customHeight="1" spans="1:8">
      <c r="A902" s="61">
        <v>2130303</v>
      </c>
      <c r="B902" s="61" t="s">
        <v>58</v>
      </c>
      <c r="C902" s="128"/>
      <c r="D902" s="147"/>
      <c r="E902" s="148"/>
      <c r="H902" s="149"/>
    </row>
    <row r="903" ht="18.75" customHeight="1" spans="1:8">
      <c r="A903" s="61">
        <v>2130304</v>
      </c>
      <c r="B903" s="61" t="s">
        <v>729</v>
      </c>
      <c r="C903" s="128"/>
      <c r="D903" s="147"/>
      <c r="E903" s="148"/>
      <c r="H903" s="149"/>
    </row>
    <row r="904" ht="18.75" customHeight="1" spans="1:8">
      <c r="A904" s="61">
        <v>2130305</v>
      </c>
      <c r="B904" s="61" t="s">
        <v>730</v>
      </c>
      <c r="C904" s="128"/>
      <c r="D904" s="147">
        <v>1080.8</v>
      </c>
      <c r="E904" s="148"/>
      <c r="H904" s="149"/>
    </row>
    <row r="905" ht="18.75" customHeight="1" spans="1:8">
      <c r="A905" s="61">
        <v>2130306</v>
      </c>
      <c r="B905" s="61" t="s">
        <v>731</v>
      </c>
      <c r="C905" s="128"/>
      <c r="D905" s="147"/>
      <c r="E905" s="148"/>
      <c r="H905" s="149"/>
    </row>
    <row r="906" ht="18.75" customHeight="1" spans="1:8">
      <c r="A906" s="61">
        <v>2130307</v>
      </c>
      <c r="B906" s="61" t="s">
        <v>732</v>
      </c>
      <c r="C906" s="128"/>
      <c r="D906" s="147"/>
      <c r="E906" s="148"/>
      <c r="H906" s="149"/>
    </row>
    <row r="907" ht="18.75" customHeight="1" spans="1:8">
      <c r="A907" s="61">
        <v>2130308</v>
      </c>
      <c r="B907" s="61" t="s">
        <v>733</v>
      </c>
      <c r="C907" s="128"/>
      <c r="D907" s="147"/>
      <c r="E907" s="148"/>
      <c r="H907" s="149"/>
    </row>
    <row r="908" ht="18.75" customHeight="1" spans="1:8">
      <c r="A908" s="61">
        <v>2130309</v>
      </c>
      <c r="B908" s="61" t="s">
        <v>734</v>
      </c>
      <c r="C908" s="128"/>
      <c r="D908" s="147"/>
      <c r="E908" s="148"/>
      <c r="H908" s="149"/>
    </row>
    <row r="909" ht="18.75" customHeight="1" spans="1:8">
      <c r="A909" s="61">
        <v>2130310</v>
      </c>
      <c r="B909" s="61" t="s">
        <v>735</v>
      </c>
      <c r="C909" s="128"/>
      <c r="D909" s="147"/>
      <c r="E909" s="148"/>
      <c r="H909" s="149"/>
    </row>
    <row r="910" ht="18.75" customHeight="1" spans="1:8">
      <c r="A910" s="61">
        <v>2130311</v>
      </c>
      <c r="B910" s="61" t="s">
        <v>736</v>
      </c>
      <c r="C910" s="128"/>
      <c r="D910" s="147"/>
      <c r="E910" s="148"/>
      <c r="H910" s="149"/>
    </row>
    <row r="911" ht="18.75" customHeight="1" spans="1:8">
      <c r="A911" s="61">
        <v>2130312</v>
      </c>
      <c r="B911" s="61" t="s">
        <v>737</v>
      </c>
      <c r="C911" s="128"/>
      <c r="D911" s="147"/>
      <c r="E911" s="148"/>
      <c r="H911" s="149"/>
    </row>
    <row r="912" ht="18.75" customHeight="1" spans="1:8">
      <c r="A912" s="61">
        <v>2130313</v>
      </c>
      <c r="B912" s="61" t="s">
        <v>738</v>
      </c>
      <c r="C912" s="128"/>
      <c r="D912" s="147"/>
      <c r="E912" s="148"/>
      <c r="H912" s="149"/>
    </row>
    <row r="913" ht="18.75" customHeight="1" spans="1:8">
      <c r="A913" s="61">
        <v>2130314</v>
      </c>
      <c r="B913" s="61" t="s">
        <v>739</v>
      </c>
      <c r="C913" s="128"/>
      <c r="D913" s="147">
        <v>2902.9</v>
      </c>
      <c r="E913" s="148"/>
      <c r="H913" s="149"/>
    </row>
    <row r="914" ht="18.75" customHeight="1" spans="1:8">
      <c r="A914" s="61">
        <v>2130315</v>
      </c>
      <c r="B914" s="61" t="s">
        <v>740</v>
      </c>
      <c r="C914" s="128"/>
      <c r="D914" s="147"/>
      <c r="E914" s="148"/>
      <c r="H914" s="149"/>
    </row>
    <row r="915" ht="18.75" customHeight="1" spans="1:8">
      <c r="A915" s="61">
        <v>2130316</v>
      </c>
      <c r="B915" s="61" t="s">
        <v>741</v>
      </c>
      <c r="C915" s="128"/>
      <c r="D915" s="147"/>
      <c r="E915" s="148"/>
      <c r="H915" s="149"/>
    </row>
    <row r="916" ht="18.75" customHeight="1" spans="1:8">
      <c r="A916" s="61">
        <v>2130317</v>
      </c>
      <c r="B916" s="61" t="s">
        <v>742</v>
      </c>
      <c r="C916" s="128"/>
      <c r="D916" s="147"/>
      <c r="E916" s="148"/>
      <c r="H916" s="149"/>
    </row>
    <row r="917" ht="18.75" customHeight="1" spans="1:8">
      <c r="A917" s="61">
        <v>2130318</v>
      </c>
      <c r="B917" s="61" t="s">
        <v>743</v>
      </c>
      <c r="C917" s="128"/>
      <c r="D917" s="147"/>
      <c r="E917" s="148"/>
      <c r="H917" s="149"/>
    </row>
    <row r="918" ht="18.75" customHeight="1" spans="1:8">
      <c r="A918" s="61">
        <v>2130319</v>
      </c>
      <c r="B918" s="61" t="s">
        <v>744</v>
      </c>
      <c r="C918" s="128"/>
      <c r="D918" s="147"/>
      <c r="E918" s="148"/>
      <c r="H918" s="149"/>
    </row>
    <row r="919" ht="18.75" customHeight="1" spans="1:8">
      <c r="A919" s="61">
        <v>2130321</v>
      </c>
      <c r="B919" s="61" t="s">
        <v>745</v>
      </c>
      <c r="C919" s="128"/>
      <c r="D919" s="147">
        <v>32.9</v>
      </c>
      <c r="E919" s="148"/>
      <c r="H919" s="149"/>
    </row>
    <row r="920" ht="18.75" customHeight="1" spans="1:8">
      <c r="A920" s="61">
        <v>2130322</v>
      </c>
      <c r="B920" s="61" t="s">
        <v>746</v>
      </c>
      <c r="C920" s="128"/>
      <c r="D920" s="147"/>
      <c r="E920" s="148"/>
      <c r="H920" s="149"/>
    </row>
    <row r="921" ht="18.75" customHeight="1" spans="1:8">
      <c r="A921" s="61">
        <v>2130333</v>
      </c>
      <c r="B921" s="61" t="s">
        <v>722</v>
      </c>
      <c r="C921" s="128"/>
      <c r="D921" s="147"/>
      <c r="E921" s="148"/>
      <c r="H921" s="149"/>
    </row>
    <row r="922" ht="18.75" customHeight="1" spans="1:8">
      <c r="A922" s="61">
        <v>2130334</v>
      </c>
      <c r="B922" s="61" t="s">
        <v>747</v>
      </c>
      <c r="C922" s="128"/>
      <c r="D922" s="147"/>
      <c r="E922" s="148"/>
      <c r="H922" s="149"/>
    </row>
    <row r="923" ht="18.75" customHeight="1" spans="1:8">
      <c r="A923" s="61">
        <v>2130335</v>
      </c>
      <c r="B923" s="61" t="s">
        <v>748</v>
      </c>
      <c r="C923" s="128"/>
      <c r="D923" s="147">
        <v>42.35</v>
      </c>
      <c r="E923" s="148"/>
      <c r="H923" s="149"/>
    </row>
    <row r="924" ht="18.75" customHeight="1" spans="1:8">
      <c r="A924" s="61">
        <v>2130336</v>
      </c>
      <c r="B924" s="61" t="s">
        <v>749</v>
      </c>
      <c r="C924" s="128"/>
      <c r="D924" s="147"/>
      <c r="E924" s="148"/>
      <c r="H924" s="149"/>
    </row>
    <row r="925" ht="18.75" customHeight="1" spans="1:8">
      <c r="A925" s="61">
        <v>2130337</v>
      </c>
      <c r="B925" s="61" t="s">
        <v>750</v>
      </c>
      <c r="C925" s="128"/>
      <c r="D925" s="147"/>
      <c r="E925" s="148"/>
      <c r="H925" s="149"/>
    </row>
    <row r="926" ht="18.75" customHeight="1" spans="1:8">
      <c r="A926" s="61">
        <v>2130399</v>
      </c>
      <c r="B926" s="61" t="s">
        <v>751</v>
      </c>
      <c r="C926" s="128">
        <v>250</v>
      </c>
      <c r="D926" s="147">
        <v>275.1</v>
      </c>
      <c r="E926" s="148">
        <f>D926/C926</f>
        <v>1.1004</v>
      </c>
      <c r="H926" s="149"/>
    </row>
    <row r="927" ht="18.75" customHeight="1" spans="1:8">
      <c r="A927" s="61">
        <v>21305</v>
      </c>
      <c r="B927" s="61" t="s">
        <v>752</v>
      </c>
      <c r="C927" s="127">
        <v>180</v>
      </c>
      <c r="D927" s="147">
        <v>2032.8</v>
      </c>
      <c r="E927" s="148">
        <f>D927/C927</f>
        <v>11.2933333333333</v>
      </c>
      <c r="H927" s="149"/>
    </row>
    <row r="928" ht="18.75" customHeight="1" spans="1:8">
      <c r="A928" s="61">
        <v>2130501</v>
      </c>
      <c r="B928" s="61" t="s">
        <v>56</v>
      </c>
      <c r="C928" s="128"/>
      <c r="D928" s="147"/>
      <c r="E928" s="148"/>
      <c r="H928" s="149"/>
    </row>
    <row r="929" ht="18.75" customHeight="1" spans="1:8">
      <c r="A929" s="61">
        <v>2130502</v>
      </c>
      <c r="B929" s="61" t="s">
        <v>57</v>
      </c>
      <c r="C929" s="128"/>
      <c r="D929" s="147"/>
      <c r="E929" s="148"/>
      <c r="H929" s="149"/>
    </row>
    <row r="930" ht="18.75" customHeight="1" spans="1:8">
      <c r="A930" s="61">
        <v>2130503</v>
      </c>
      <c r="B930" s="61" t="s">
        <v>58</v>
      </c>
      <c r="C930" s="128"/>
      <c r="D930" s="147"/>
      <c r="E930" s="148"/>
      <c r="H930" s="149"/>
    </row>
    <row r="931" ht="18.75" customHeight="1" spans="1:8">
      <c r="A931" s="61">
        <v>2130504</v>
      </c>
      <c r="B931" s="61" t="s">
        <v>753</v>
      </c>
      <c r="C931" s="128"/>
      <c r="D931" s="147">
        <v>37.1</v>
      </c>
      <c r="E931" s="148"/>
      <c r="H931" s="149"/>
    </row>
    <row r="932" ht="18.75" customHeight="1" spans="1:8">
      <c r="A932" s="61">
        <v>2130505</v>
      </c>
      <c r="B932" s="61" t="s">
        <v>754</v>
      </c>
      <c r="C932" s="128"/>
      <c r="D932" s="147"/>
      <c r="E932" s="148"/>
      <c r="H932" s="149"/>
    </row>
    <row r="933" ht="18.75" customHeight="1" spans="1:8">
      <c r="A933" s="61">
        <v>2130506</v>
      </c>
      <c r="B933" s="61" t="s">
        <v>755</v>
      </c>
      <c r="C933" s="128"/>
      <c r="D933" s="147"/>
      <c r="E933" s="148"/>
      <c r="H933" s="149"/>
    </row>
    <row r="934" ht="18.75" customHeight="1" spans="1:8">
      <c r="A934" s="61">
        <v>2130507</v>
      </c>
      <c r="B934" s="61" t="s">
        <v>756</v>
      </c>
      <c r="C934" s="128"/>
      <c r="D934" s="147"/>
      <c r="E934" s="148"/>
      <c r="H934" s="149"/>
    </row>
    <row r="935" ht="18.75" customHeight="1" spans="1:8">
      <c r="A935" s="61">
        <v>2130508</v>
      </c>
      <c r="B935" s="61" t="s">
        <v>757</v>
      </c>
      <c r="C935" s="128"/>
      <c r="D935" s="147"/>
      <c r="E935" s="148"/>
      <c r="H935" s="149"/>
    </row>
    <row r="936" ht="18.75" customHeight="1" spans="1:8">
      <c r="A936" s="61">
        <v>2130550</v>
      </c>
      <c r="B936" s="61" t="s">
        <v>65</v>
      </c>
      <c r="C936" s="128"/>
      <c r="D936" s="147"/>
      <c r="E936" s="148"/>
      <c r="H936" s="149"/>
    </row>
    <row r="937" ht="18.75" customHeight="1" spans="1:8">
      <c r="A937" s="61">
        <v>2130599</v>
      </c>
      <c r="B937" s="61" t="s">
        <v>758</v>
      </c>
      <c r="C937" s="128">
        <v>180</v>
      </c>
      <c r="D937" s="147">
        <v>1995.7</v>
      </c>
      <c r="E937" s="148">
        <f t="shared" ref="E937:E939" si="45">D937/C937</f>
        <v>11.0872222222222</v>
      </c>
      <c r="H937" s="149"/>
    </row>
    <row r="938" ht="18.75" customHeight="1" spans="1:8">
      <c r="A938" s="61">
        <v>21307</v>
      </c>
      <c r="B938" s="61" t="s">
        <v>759</v>
      </c>
      <c r="C938" s="127">
        <v>451</v>
      </c>
      <c r="D938" s="147">
        <v>436.8</v>
      </c>
      <c r="E938" s="148">
        <f t="shared" si="45"/>
        <v>0.968514412416851</v>
      </c>
      <c r="H938" s="149"/>
    </row>
    <row r="939" ht="18.75" customHeight="1" spans="1:8">
      <c r="A939" s="61">
        <v>2130701</v>
      </c>
      <c r="B939" s="61" t="s">
        <v>760</v>
      </c>
      <c r="C939" s="128">
        <v>451</v>
      </c>
      <c r="D939" s="147">
        <v>436.8</v>
      </c>
      <c r="E939" s="148">
        <f t="shared" si="45"/>
        <v>0.968514412416851</v>
      </c>
      <c r="H939" s="149"/>
    </row>
    <row r="940" ht="18.75" customHeight="1" spans="1:8">
      <c r="A940" s="61">
        <v>2130704</v>
      </c>
      <c r="B940" s="61" t="s">
        <v>761</v>
      </c>
      <c r="C940" s="128"/>
      <c r="D940" s="147"/>
      <c r="E940" s="148"/>
      <c r="H940" s="149"/>
    </row>
    <row r="941" ht="18.75" customHeight="1" spans="1:8">
      <c r="A941" s="61">
        <v>2130705</v>
      </c>
      <c r="B941" s="61" t="s">
        <v>762</v>
      </c>
      <c r="C941" s="128"/>
      <c r="D941" s="147"/>
      <c r="E941" s="148"/>
      <c r="H941" s="149"/>
    </row>
    <row r="942" ht="18.75" customHeight="1" spans="1:8">
      <c r="A942" s="61">
        <v>2130706</v>
      </c>
      <c r="B942" s="61" t="s">
        <v>763</v>
      </c>
      <c r="C942" s="128"/>
      <c r="D942" s="147"/>
      <c r="E942" s="148"/>
      <c r="H942" s="149"/>
    </row>
    <row r="943" ht="18.75" customHeight="1" spans="1:8">
      <c r="A943" s="61">
        <v>2130707</v>
      </c>
      <c r="B943" s="61" t="s">
        <v>764</v>
      </c>
      <c r="C943" s="128"/>
      <c r="D943" s="147"/>
      <c r="E943" s="148"/>
      <c r="H943" s="149"/>
    </row>
    <row r="944" ht="18.75" customHeight="1" spans="1:8">
      <c r="A944" s="61">
        <v>2130799</v>
      </c>
      <c r="B944" s="61" t="s">
        <v>765</v>
      </c>
      <c r="C944" s="128"/>
      <c r="D944" s="147"/>
      <c r="E944" s="148"/>
      <c r="H944" s="149"/>
    </row>
    <row r="945" ht="18.75" customHeight="1" spans="1:8">
      <c r="A945" s="61">
        <v>21308</v>
      </c>
      <c r="B945" s="61" t="s">
        <v>766</v>
      </c>
      <c r="C945" s="127"/>
      <c r="D945" s="147">
        <v>462.7</v>
      </c>
      <c r="E945" s="148"/>
      <c r="H945" s="149"/>
    </row>
    <row r="946" ht="18.75" customHeight="1" spans="1:8">
      <c r="A946" s="61">
        <v>2130801</v>
      </c>
      <c r="B946" s="61" t="s">
        <v>767</v>
      </c>
      <c r="C946" s="128"/>
      <c r="D946" s="147"/>
      <c r="E946" s="148"/>
      <c r="H946" s="149"/>
    </row>
    <row r="947" ht="18.75" customHeight="1" spans="1:8">
      <c r="A947" s="61">
        <v>2130803</v>
      </c>
      <c r="B947" s="61" t="s">
        <v>768</v>
      </c>
      <c r="C947" s="128"/>
      <c r="D947" s="147">
        <v>462.7</v>
      </c>
      <c r="E947" s="148"/>
      <c r="H947" s="149"/>
    </row>
    <row r="948" ht="18.75" customHeight="1" spans="1:8">
      <c r="A948" s="61">
        <v>2130804</v>
      </c>
      <c r="B948" s="61" t="s">
        <v>769</v>
      </c>
      <c r="C948" s="128"/>
      <c r="D948" s="147"/>
      <c r="E948" s="148"/>
      <c r="H948" s="149"/>
    </row>
    <row r="949" ht="18.75" customHeight="1" spans="1:8">
      <c r="A949" s="61">
        <v>2130805</v>
      </c>
      <c r="B949" s="61" t="s">
        <v>770</v>
      </c>
      <c r="C949" s="128"/>
      <c r="D949" s="147"/>
      <c r="E949" s="148"/>
      <c r="H949" s="149"/>
    </row>
    <row r="950" ht="18.75" customHeight="1" spans="1:8">
      <c r="A950" s="61">
        <v>2130899</v>
      </c>
      <c r="B950" s="61" t="s">
        <v>771</v>
      </c>
      <c r="C950" s="128"/>
      <c r="D950" s="147"/>
      <c r="E950" s="148"/>
      <c r="H950" s="149"/>
    </row>
    <row r="951" ht="18.75" customHeight="1" spans="1:8">
      <c r="A951" s="61">
        <v>21309</v>
      </c>
      <c r="B951" s="61" t="s">
        <v>772</v>
      </c>
      <c r="C951" s="127"/>
      <c r="D951" s="147"/>
      <c r="E951" s="148"/>
      <c r="H951" s="149"/>
    </row>
    <row r="952" ht="18.75" customHeight="1" spans="1:8">
      <c r="A952" s="61">
        <v>2130901</v>
      </c>
      <c r="B952" s="61" t="s">
        <v>773</v>
      </c>
      <c r="C952" s="128"/>
      <c r="D952" s="147"/>
      <c r="E952" s="148"/>
      <c r="H952" s="149"/>
    </row>
    <row r="953" ht="18.75" customHeight="1" spans="1:8">
      <c r="A953" s="61">
        <v>2130999</v>
      </c>
      <c r="B953" s="61" t="s">
        <v>774</v>
      </c>
      <c r="C953" s="128"/>
      <c r="D953" s="147"/>
      <c r="E953" s="148"/>
      <c r="H953" s="149"/>
    </row>
    <row r="954" ht="18.75" customHeight="1" spans="1:8">
      <c r="A954" s="61">
        <v>21399</v>
      </c>
      <c r="B954" s="61" t="s">
        <v>775</v>
      </c>
      <c r="C954" s="127">
        <v>968</v>
      </c>
      <c r="D954" s="147">
        <v>4.2</v>
      </c>
      <c r="E954" s="148">
        <f t="shared" ref="E954:E959" si="46">D954/C954</f>
        <v>0.00433884297520661</v>
      </c>
      <c r="H954" s="149"/>
    </row>
    <row r="955" ht="18.75" customHeight="1" spans="1:8">
      <c r="A955" s="61">
        <v>2139901</v>
      </c>
      <c r="B955" s="61" t="s">
        <v>776</v>
      </c>
      <c r="C955" s="128"/>
      <c r="D955" s="147"/>
      <c r="E955" s="148"/>
      <c r="H955" s="149"/>
    </row>
    <row r="956" ht="18.75" customHeight="1" spans="1:8">
      <c r="A956" s="61">
        <v>2139999</v>
      </c>
      <c r="B956" s="61" t="s">
        <v>777</v>
      </c>
      <c r="C956" s="128">
        <v>968</v>
      </c>
      <c r="D956" s="147">
        <v>4.2</v>
      </c>
      <c r="E956" s="148">
        <f t="shared" si="46"/>
        <v>0.00433884297520661</v>
      </c>
      <c r="H956" s="149"/>
    </row>
    <row r="957" ht="18.75" customHeight="1" spans="1:8">
      <c r="A957" s="61">
        <v>214</v>
      </c>
      <c r="B957" s="61" t="s">
        <v>778</v>
      </c>
      <c r="C957" s="127">
        <v>5578</v>
      </c>
      <c r="D957" s="147">
        <v>8881.6</v>
      </c>
      <c r="E957" s="148">
        <f t="shared" si="46"/>
        <v>1.59225528863392</v>
      </c>
      <c r="H957" s="149"/>
    </row>
    <row r="958" ht="18.75" customHeight="1" spans="1:8">
      <c r="A958" s="61">
        <v>21401</v>
      </c>
      <c r="B958" s="61" t="s">
        <v>779</v>
      </c>
      <c r="C958" s="127">
        <v>5578</v>
      </c>
      <c r="D958" s="147">
        <v>8475.6</v>
      </c>
      <c r="E958" s="148">
        <f t="shared" si="46"/>
        <v>1.51946934385084</v>
      </c>
      <c r="H958" s="149"/>
    </row>
    <row r="959" ht="18.75" customHeight="1" spans="1:8">
      <c r="A959" s="61">
        <v>2140101</v>
      </c>
      <c r="B959" s="61" t="s">
        <v>56</v>
      </c>
      <c r="C959" s="128">
        <v>48</v>
      </c>
      <c r="D959" s="147">
        <v>58.1</v>
      </c>
      <c r="E959" s="148">
        <f t="shared" si="46"/>
        <v>1.21041666666667</v>
      </c>
      <c r="H959" s="149"/>
    </row>
    <row r="960" ht="18.75" customHeight="1" spans="1:8">
      <c r="A960" s="61">
        <v>2140102</v>
      </c>
      <c r="B960" s="61" t="s">
        <v>57</v>
      </c>
      <c r="C960" s="128"/>
      <c r="D960" s="147"/>
      <c r="E960" s="148"/>
      <c r="H960" s="149"/>
    </row>
    <row r="961" ht="18.75" customHeight="1" spans="1:8">
      <c r="A961" s="61">
        <v>2140103</v>
      </c>
      <c r="B961" s="61" t="s">
        <v>58</v>
      </c>
      <c r="C961" s="128"/>
      <c r="D961" s="147"/>
      <c r="E961" s="148"/>
      <c r="H961" s="149"/>
    </row>
    <row r="962" ht="18.75" customHeight="1" spans="1:8">
      <c r="A962" s="61">
        <v>2140104</v>
      </c>
      <c r="B962" s="61" t="s">
        <v>780</v>
      </c>
      <c r="C962" s="128">
        <v>790</v>
      </c>
      <c r="D962" s="147">
        <v>658</v>
      </c>
      <c r="E962" s="148">
        <f>D962/C962</f>
        <v>0.832911392405063</v>
      </c>
      <c r="H962" s="149"/>
    </row>
    <row r="963" ht="18.75" customHeight="1" spans="1:8">
      <c r="A963" s="61">
        <v>2140106</v>
      </c>
      <c r="B963" s="61" t="s">
        <v>781</v>
      </c>
      <c r="C963" s="128"/>
      <c r="D963" s="147"/>
      <c r="E963" s="148"/>
      <c r="H963" s="149"/>
    </row>
    <row r="964" ht="18.75" customHeight="1" spans="1:8">
      <c r="A964" s="61">
        <v>2140109</v>
      </c>
      <c r="B964" s="61" t="s">
        <v>782</v>
      </c>
      <c r="C964" s="128"/>
      <c r="D964" s="147"/>
      <c r="E964" s="148"/>
      <c r="H964" s="149"/>
    </row>
    <row r="965" ht="18.75" customHeight="1" spans="1:8">
      <c r="A965" s="61">
        <v>2140110</v>
      </c>
      <c r="B965" s="61" t="s">
        <v>783</v>
      </c>
      <c r="C965" s="128"/>
      <c r="D965" s="147"/>
      <c r="E965" s="148"/>
      <c r="H965" s="149"/>
    </row>
    <row r="966" ht="18.75" customHeight="1" spans="1:8">
      <c r="A966" s="61">
        <v>2140111</v>
      </c>
      <c r="B966" s="61" t="s">
        <v>784</v>
      </c>
      <c r="C966" s="128"/>
      <c r="D966" s="147"/>
      <c r="E966" s="148"/>
      <c r="H966" s="149"/>
    </row>
    <row r="967" ht="18.75" customHeight="1" spans="1:8">
      <c r="A967" s="61">
        <v>2140112</v>
      </c>
      <c r="B967" s="61" t="s">
        <v>785</v>
      </c>
      <c r="C967" s="128"/>
      <c r="D967" s="147"/>
      <c r="E967" s="148"/>
      <c r="H967" s="149"/>
    </row>
    <row r="968" ht="18.75" customHeight="1" spans="1:8">
      <c r="A968" s="61">
        <v>2140114</v>
      </c>
      <c r="B968" s="61" t="s">
        <v>786</v>
      </c>
      <c r="C968" s="128"/>
      <c r="D968" s="147"/>
      <c r="E968" s="148"/>
      <c r="H968" s="149"/>
    </row>
    <row r="969" ht="18.75" customHeight="1" spans="1:8">
      <c r="A969" s="61">
        <v>2140122</v>
      </c>
      <c r="B969" s="61" t="s">
        <v>787</v>
      </c>
      <c r="C969" s="128"/>
      <c r="D969" s="147"/>
      <c r="E969" s="148"/>
      <c r="H969" s="149"/>
    </row>
    <row r="970" ht="18.75" customHeight="1" spans="1:8">
      <c r="A970" s="61">
        <v>2140123</v>
      </c>
      <c r="B970" s="61" t="s">
        <v>788</v>
      </c>
      <c r="C970" s="128"/>
      <c r="D970" s="147"/>
      <c r="E970" s="148"/>
      <c r="H970" s="149"/>
    </row>
    <row r="971" ht="18.75" customHeight="1" spans="1:8">
      <c r="A971" s="61">
        <v>2140127</v>
      </c>
      <c r="B971" s="61" t="s">
        <v>789</v>
      </c>
      <c r="C971" s="128"/>
      <c r="D971" s="147"/>
      <c r="E971" s="148"/>
      <c r="H971" s="149"/>
    </row>
    <row r="972" ht="18.75" customHeight="1" spans="1:8">
      <c r="A972" s="61">
        <v>2140128</v>
      </c>
      <c r="B972" s="61" t="s">
        <v>790</v>
      </c>
      <c r="C972" s="128"/>
      <c r="D972" s="147"/>
      <c r="E972" s="148"/>
      <c r="H972" s="149"/>
    </row>
    <row r="973" ht="18.75" customHeight="1" spans="1:8">
      <c r="A973" s="61">
        <v>2140129</v>
      </c>
      <c r="B973" s="61" t="s">
        <v>791</v>
      </c>
      <c r="C973" s="128"/>
      <c r="D973" s="147"/>
      <c r="E973" s="148"/>
      <c r="H973" s="149"/>
    </row>
    <row r="974" ht="18.75" customHeight="1" spans="1:8">
      <c r="A974" s="61">
        <v>2140130</v>
      </c>
      <c r="B974" s="61" t="s">
        <v>792</v>
      </c>
      <c r="C974" s="128"/>
      <c r="D974" s="147"/>
      <c r="E974" s="148"/>
      <c r="H974" s="149"/>
    </row>
    <row r="975" ht="18.75" customHeight="1" spans="1:8">
      <c r="A975" s="61">
        <v>2140131</v>
      </c>
      <c r="B975" s="61" t="s">
        <v>793</v>
      </c>
      <c r="C975" s="128"/>
      <c r="D975" s="147"/>
      <c r="E975" s="148"/>
      <c r="H975" s="149"/>
    </row>
    <row r="976" ht="18.75" customHeight="1" spans="1:8">
      <c r="A976" s="61">
        <v>2140133</v>
      </c>
      <c r="B976" s="61" t="s">
        <v>794</v>
      </c>
      <c r="C976" s="128"/>
      <c r="D976" s="147"/>
      <c r="E976" s="148"/>
      <c r="H976" s="149"/>
    </row>
    <row r="977" ht="18.75" customHeight="1" spans="1:8">
      <c r="A977" s="61">
        <v>2140136</v>
      </c>
      <c r="B977" s="61" t="s">
        <v>795</v>
      </c>
      <c r="C977" s="128"/>
      <c r="D977" s="147"/>
      <c r="E977" s="148"/>
      <c r="H977" s="149"/>
    </row>
    <row r="978" ht="18.75" customHeight="1" spans="1:8">
      <c r="A978" s="61">
        <v>2140138</v>
      </c>
      <c r="B978" s="61" t="s">
        <v>796</v>
      </c>
      <c r="C978" s="128"/>
      <c r="D978" s="147"/>
      <c r="E978" s="148"/>
      <c r="H978" s="149"/>
    </row>
    <row r="979" ht="18.75" customHeight="1" spans="1:8">
      <c r="A979" s="61">
        <v>2140199</v>
      </c>
      <c r="B979" s="61" t="s">
        <v>797</v>
      </c>
      <c r="C979" s="128">
        <v>4740</v>
      </c>
      <c r="D979" s="147">
        <v>7759.5</v>
      </c>
      <c r="E979" s="148">
        <f>D979/C979</f>
        <v>1.6370253164557</v>
      </c>
      <c r="H979" s="149"/>
    </row>
    <row r="980" ht="18.75" customHeight="1" spans="1:8">
      <c r="A980" s="61">
        <v>21402</v>
      </c>
      <c r="B980" s="61" t="s">
        <v>798</v>
      </c>
      <c r="C980" s="127"/>
      <c r="D980" s="147"/>
      <c r="E980" s="148"/>
      <c r="H980" s="149"/>
    </row>
    <row r="981" ht="18.75" customHeight="1" spans="1:8">
      <c r="A981" s="61">
        <v>2140201</v>
      </c>
      <c r="B981" s="61" t="s">
        <v>56</v>
      </c>
      <c r="C981" s="128"/>
      <c r="D981" s="147"/>
      <c r="E981" s="148"/>
      <c r="H981" s="149"/>
    </row>
    <row r="982" ht="18.75" customHeight="1" spans="1:8">
      <c r="A982" s="61">
        <v>2140202</v>
      </c>
      <c r="B982" s="61" t="s">
        <v>57</v>
      </c>
      <c r="C982" s="128"/>
      <c r="D982" s="147"/>
      <c r="E982" s="148"/>
      <c r="H982" s="149"/>
    </row>
    <row r="983" ht="18.75" customHeight="1" spans="1:8">
      <c r="A983" s="61">
        <v>2140203</v>
      </c>
      <c r="B983" s="61" t="s">
        <v>58</v>
      </c>
      <c r="C983" s="128"/>
      <c r="D983" s="147"/>
      <c r="E983" s="148"/>
      <c r="H983" s="149"/>
    </row>
    <row r="984" ht="18.75" customHeight="1" spans="1:8">
      <c r="A984" s="61">
        <v>2140204</v>
      </c>
      <c r="B984" s="61" t="s">
        <v>799</v>
      </c>
      <c r="C984" s="128"/>
      <c r="D984" s="147"/>
      <c r="E984" s="148"/>
      <c r="H984" s="149"/>
    </row>
    <row r="985" ht="18.75" customHeight="1" spans="1:8">
      <c r="A985" s="61">
        <v>2140205</v>
      </c>
      <c r="B985" s="61" t="s">
        <v>800</v>
      </c>
      <c r="C985" s="128"/>
      <c r="D985" s="147"/>
      <c r="E985" s="148"/>
      <c r="H985" s="149"/>
    </row>
    <row r="986" ht="18.75" customHeight="1" spans="1:8">
      <c r="A986" s="61">
        <v>2140206</v>
      </c>
      <c r="B986" s="61" t="s">
        <v>801</v>
      </c>
      <c r="C986" s="128"/>
      <c r="D986" s="147"/>
      <c r="E986" s="148"/>
      <c r="H986" s="149"/>
    </row>
    <row r="987" ht="18.75" customHeight="1" spans="1:8">
      <c r="A987" s="61">
        <v>2140207</v>
      </c>
      <c r="B987" s="61" t="s">
        <v>802</v>
      </c>
      <c r="C987" s="128"/>
      <c r="D987" s="147"/>
      <c r="E987" s="148"/>
      <c r="H987" s="149"/>
    </row>
    <row r="988" ht="18.75" customHeight="1" spans="1:8">
      <c r="A988" s="61">
        <v>2140208</v>
      </c>
      <c r="B988" s="61" t="s">
        <v>803</v>
      </c>
      <c r="C988" s="128"/>
      <c r="D988" s="147"/>
      <c r="E988" s="148"/>
      <c r="H988" s="149"/>
    </row>
    <row r="989" ht="18.75" customHeight="1" spans="1:8">
      <c r="A989" s="61">
        <v>2140299</v>
      </c>
      <c r="B989" s="61" t="s">
        <v>804</v>
      </c>
      <c r="C989" s="128"/>
      <c r="D989" s="147"/>
      <c r="E989" s="148"/>
      <c r="H989" s="149"/>
    </row>
    <row r="990" ht="18.75" customHeight="1" spans="1:8">
      <c r="A990" s="61">
        <v>21403</v>
      </c>
      <c r="B990" s="61" t="s">
        <v>805</v>
      </c>
      <c r="C990" s="127"/>
      <c r="D990" s="147"/>
      <c r="E990" s="148"/>
      <c r="H990" s="149"/>
    </row>
    <row r="991" ht="18.75" customHeight="1" spans="1:8">
      <c r="A991" s="61">
        <v>2140301</v>
      </c>
      <c r="B991" s="61" t="s">
        <v>56</v>
      </c>
      <c r="C991" s="128"/>
      <c r="D991" s="147"/>
      <c r="E991" s="148"/>
      <c r="H991" s="149"/>
    </row>
    <row r="992" ht="18.75" customHeight="1" spans="1:8">
      <c r="A992" s="61">
        <v>2140302</v>
      </c>
      <c r="B992" s="61" t="s">
        <v>57</v>
      </c>
      <c r="C992" s="128"/>
      <c r="D992" s="147"/>
      <c r="E992" s="148"/>
      <c r="H992" s="149"/>
    </row>
    <row r="993" ht="18.75" customHeight="1" spans="1:8">
      <c r="A993" s="61">
        <v>2140303</v>
      </c>
      <c r="B993" s="61" t="s">
        <v>58</v>
      </c>
      <c r="C993" s="128"/>
      <c r="D993" s="147"/>
      <c r="E993" s="148"/>
      <c r="H993" s="149"/>
    </row>
    <row r="994" ht="18.75" customHeight="1" spans="1:8">
      <c r="A994" s="61">
        <v>2140304</v>
      </c>
      <c r="B994" s="61" t="s">
        <v>806</v>
      </c>
      <c r="C994" s="128"/>
      <c r="D994" s="147"/>
      <c r="E994" s="148"/>
      <c r="H994" s="149"/>
    </row>
    <row r="995" ht="18.75" customHeight="1" spans="1:8">
      <c r="A995" s="61">
        <v>2140305</v>
      </c>
      <c r="B995" s="61" t="s">
        <v>807</v>
      </c>
      <c r="C995" s="128"/>
      <c r="D995" s="147"/>
      <c r="E995" s="148"/>
      <c r="H995" s="149"/>
    </row>
    <row r="996" ht="18.75" customHeight="1" spans="1:8">
      <c r="A996" s="61">
        <v>2140306</v>
      </c>
      <c r="B996" s="61" t="s">
        <v>808</v>
      </c>
      <c r="C996" s="128"/>
      <c r="D996" s="147"/>
      <c r="E996" s="148"/>
      <c r="H996" s="149"/>
    </row>
    <row r="997" ht="18.75" customHeight="1" spans="1:8">
      <c r="A997" s="61">
        <v>2140307</v>
      </c>
      <c r="B997" s="61" t="s">
        <v>809</v>
      </c>
      <c r="C997" s="128"/>
      <c r="D997" s="147"/>
      <c r="E997" s="148"/>
      <c r="H997" s="149"/>
    </row>
    <row r="998" ht="18.75" customHeight="1" spans="1:8">
      <c r="A998" s="61">
        <v>2140308</v>
      </c>
      <c r="B998" s="61" t="s">
        <v>810</v>
      </c>
      <c r="C998" s="128"/>
      <c r="D998" s="147"/>
      <c r="E998" s="148"/>
      <c r="H998" s="149"/>
    </row>
    <row r="999" ht="18.75" customHeight="1" spans="1:8">
      <c r="A999" s="61">
        <v>2140399</v>
      </c>
      <c r="B999" s="61" t="s">
        <v>811</v>
      </c>
      <c r="C999" s="128"/>
      <c r="D999" s="147"/>
      <c r="E999" s="148"/>
      <c r="H999" s="149"/>
    </row>
    <row r="1000" ht="18.75" customHeight="1" spans="1:8">
      <c r="A1000" s="61">
        <v>21405</v>
      </c>
      <c r="B1000" s="61" t="s">
        <v>812</v>
      </c>
      <c r="C1000" s="127"/>
      <c r="D1000" s="147"/>
      <c r="E1000" s="148"/>
      <c r="H1000" s="149"/>
    </row>
    <row r="1001" ht="18.75" customHeight="1" spans="1:8">
      <c r="A1001" s="61">
        <v>2140501</v>
      </c>
      <c r="B1001" s="61" t="s">
        <v>56</v>
      </c>
      <c r="C1001" s="128"/>
      <c r="D1001" s="147"/>
      <c r="E1001" s="148"/>
      <c r="H1001" s="149"/>
    </row>
    <row r="1002" ht="18.75" customHeight="1" spans="1:8">
      <c r="A1002" s="61">
        <v>2140502</v>
      </c>
      <c r="B1002" s="61" t="s">
        <v>57</v>
      </c>
      <c r="C1002" s="128"/>
      <c r="D1002" s="147"/>
      <c r="E1002" s="148"/>
      <c r="H1002" s="149"/>
    </row>
    <row r="1003" ht="18.75" customHeight="1" spans="1:8">
      <c r="A1003" s="61">
        <v>2140503</v>
      </c>
      <c r="B1003" s="61" t="s">
        <v>58</v>
      </c>
      <c r="C1003" s="128"/>
      <c r="D1003" s="147"/>
      <c r="E1003" s="148"/>
      <c r="H1003" s="149"/>
    </row>
    <row r="1004" ht="18.75" customHeight="1" spans="1:8">
      <c r="A1004" s="61">
        <v>2140504</v>
      </c>
      <c r="B1004" s="61" t="s">
        <v>803</v>
      </c>
      <c r="C1004" s="128"/>
      <c r="D1004" s="147"/>
      <c r="E1004" s="148"/>
      <c r="H1004" s="149"/>
    </row>
    <row r="1005" ht="18.75" customHeight="1" spans="1:8">
      <c r="A1005" s="61">
        <v>2140505</v>
      </c>
      <c r="B1005" s="61" t="s">
        <v>813</v>
      </c>
      <c r="C1005" s="128"/>
      <c r="D1005" s="147"/>
      <c r="E1005" s="148"/>
      <c r="H1005" s="149"/>
    </row>
    <row r="1006" ht="18.75" customHeight="1" spans="1:8">
      <c r="A1006" s="61">
        <v>2140599</v>
      </c>
      <c r="B1006" s="61" t="s">
        <v>814</v>
      </c>
      <c r="C1006" s="128"/>
      <c r="D1006" s="147"/>
      <c r="E1006" s="148"/>
      <c r="H1006" s="149"/>
    </row>
    <row r="1007" ht="18.75" customHeight="1" spans="1:8">
      <c r="A1007" s="61">
        <v>21406</v>
      </c>
      <c r="B1007" s="61" t="s">
        <v>815</v>
      </c>
      <c r="C1007" s="127"/>
      <c r="D1007" s="147">
        <v>406</v>
      </c>
      <c r="E1007" s="148"/>
      <c r="H1007" s="149"/>
    </row>
    <row r="1008" ht="18.75" customHeight="1" spans="1:8">
      <c r="A1008" s="61">
        <v>2140601</v>
      </c>
      <c r="B1008" s="61" t="s">
        <v>816</v>
      </c>
      <c r="C1008" s="128"/>
      <c r="D1008" s="147"/>
      <c r="E1008" s="148"/>
      <c r="H1008" s="149"/>
    </row>
    <row r="1009" ht="18.75" customHeight="1" spans="1:8">
      <c r="A1009" s="61">
        <v>2140602</v>
      </c>
      <c r="B1009" s="61" t="s">
        <v>817</v>
      </c>
      <c r="C1009" s="128"/>
      <c r="D1009" s="147">
        <v>348.6</v>
      </c>
      <c r="E1009" s="148"/>
      <c r="H1009" s="149"/>
    </row>
    <row r="1010" ht="18.75" customHeight="1" spans="1:8">
      <c r="A1010" s="61">
        <v>2140603</v>
      </c>
      <c r="B1010" s="61" t="s">
        <v>818</v>
      </c>
      <c r="C1010" s="128"/>
      <c r="D1010" s="147"/>
      <c r="E1010" s="148"/>
      <c r="H1010" s="149"/>
    </row>
    <row r="1011" ht="18.75" customHeight="1" spans="1:8">
      <c r="A1011" s="61">
        <v>2140699</v>
      </c>
      <c r="B1011" s="61" t="s">
        <v>819</v>
      </c>
      <c r="C1011" s="128"/>
      <c r="D1011" s="147">
        <v>57.4</v>
      </c>
      <c r="E1011" s="148"/>
      <c r="H1011" s="149"/>
    </row>
    <row r="1012" ht="18.75" customHeight="1" spans="1:8">
      <c r="A1012" s="61">
        <v>21499</v>
      </c>
      <c r="B1012" s="61" t="s">
        <v>820</v>
      </c>
      <c r="C1012" s="127"/>
      <c r="D1012" s="147"/>
      <c r="E1012" s="148"/>
      <c r="H1012" s="149"/>
    </row>
    <row r="1013" ht="18.75" customHeight="1" spans="1:8">
      <c r="A1013" s="61">
        <v>2149901</v>
      </c>
      <c r="B1013" s="61" t="s">
        <v>821</v>
      </c>
      <c r="C1013" s="128"/>
      <c r="D1013" s="147"/>
      <c r="E1013" s="148"/>
      <c r="H1013" s="149"/>
    </row>
    <row r="1014" ht="18.75" customHeight="1" spans="1:8">
      <c r="A1014" s="61">
        <v>2149999</v>
      </c>
      <c r="B1014" s="61" t="s">
        <v>822</v>
      </c>
      <c r="C1014" s="128"/>
      <c r="D1014" s="147"/>
      <c r="E1014" s="148"/>
      <c r="H1014" s="149"/>
    </row>
    <row r="1015" ht="18.75" customHeight="1" spans="1:8">
      <c r="A1015" s="61">
        <v>215</v>
      </c>
      <c r="B1015" s="61" t="s">
        <v>823</v>
      </c>
      <c r="C1015" s="127">
        <v>2084</v>
      </c>
      <c r="D1015" s="147">
        <v>2020.9</v>
      </c>
      <c r="E1015" s="148">
        <f>D1015/C1015</f>
        <v>0.969721689059501</v>
      </c>
      <c r="H1015" s="149"/>
    </row>
    <row r="1016" ht="18.75" customHeight="1" spans="1:8">
      <c r="A1016" s="61">
        <v>21501</v>
      </c>
      <c r="B1016" s="61" t="s">
        <v>824</v>
      </c>
      <c r="C1016" s="127"/>
      <c r="D1016" s="147"/>
      <c r="E1016" s="148"/>
      <c r="H1016" s="149"/>
    </row>
    <row r="1017" ht="18.75" customHeight="1" spans="1:8">
      <c r="A1017" s="61">
        <v>2150101</v>
      </c>
      <c r="B1017" s="61" t="s">
        <v>56</v>
      </c>
      <c r="C1017" s="128"/>
      <c r="D1017" s="147"/>
      <c r="E1017" s="148"/>
      <c r="H1017" s="149"/>
    </row>
    <row r="1018" ht="18.75" customHeight="1" spans="1:8">
      <c r="A1018" s="61">
        <v>2150102</v>
      </c>
      <c r="B1018" s="61" t="s">
        <v>57</v>
      </c>
      <c r="C1018" s="128"/>
      <c r="D1018" s="147"/>
      <c r="E1018" s="148"/>
      <c r="H1018" s="149"/>
    </row>
    <row r="1019" ht="18.75" customHeight="1" spans="1:8">
      <c r="A1019" s="61">
        <v>2150103</v>
      </c>
      <c r="B1019" s="61" t="s">
        <v>58</v>
      </c>
      <c r="C1019" s="128"/>
      <c r="D1019" s="147"/>
      <c r="E1019" s="148"/>
      <c r="H1019" s="149"/>
    </row>
    <row r="1020" ht="18.75" customHeight="1" spans="1:8">
      <c r="A1020" s="61">
        <v>2150104</v>
      </c>
      <c r="B1020" s="61" t="s">
        <v>825</v>
      </c>
      <c r="C1020" s="128"/>
      <c r="D1020" s="147"/>
      <c r="E1020" s="148"/>
      <c r="H1020" s="149"/>
    </row>
    <row r="1021" ht="18.75" customHeight="1" spans="1:8">
      <c r="A1021" s="61">
        <v>2150105</v>
      </c>
      <c r="B1021" s="61" t="s">
        <v>826</v>
      </c>
      <c r="C1021" s="128"/>
      <c r="D1021" s="147"/>
      <c r="E1021" s="148"/>
      <c r="H1021" s="149"/>
    </row>
    <row r="1022" ht="18.75" customHeight="1" spans="1:8">
      <c r="A1022" s="61">
        <v>2150106</v>
      </c>
      <c r="B1022" s="61" t="s">
        <v>827</v>
      </c>
      <c r="C1022" s="128"/>
      <c r="D1022" s="147"/>
      <c r="E1022" s="148"/>
      <c r="H1022" s="149"/>
    </row>
    <row r="1023" ht="18.75" customHeight="1" spans="1:8">
      <c r="A1023" s="61">
        <v>2150107</v>
      </c>
      <c r="B1023" s="61" t="s">
        <v>828</v>
      </c>
      <c r="C1023" s="128"/>
      <c r="D1023" s="147"/>
      <c r="E1023" s="148"/>
      <c r="H1023" s="149"/>
    </row>
    <row r="1024" ht="18.75" customHeight="1" spans="1:8">
      <c r="A1024" s="61">
        <v>2150108</v>
      </c>
      <c r="B1024" s="61" t="s">
        <v>829</v>
      </c>
      <c r="C1024" s="128"/>
      <c r="D1024" s="147"/>
      <c r="E1024" s="148"/>
      <c r="H1024" s="149"/>
    </row>
    <row r="1025" ht="18.75" customHeight="1" spans="1:8">
      <c r="A1025" s="61">
        <v>2150199</v>
      </c>
      <c r="B1025" s="61" t="s">
        <v>830</v>
      </c>
      <c r="C1025" s="128"/>
      <c r="D1025" s="147"/>
      <c r="E1025" s="148"/>
      <c r="H1025" s="149"/>
    </row>
    <row r="1026" s="133" customFormat="1" ht="18.75" customHeight="1" spans="1:8">
      <c r="A1026" s="57">
        <v>21502</v>
      </c>
      <c r="B1026" s="57" t="s">
        <v>831</v>
      </c>
      <c r="C1026" s="127"/>
      <c r="D1026" s="147"/>
      <c r="E1026" s="148"/>
      <c r="H1026" s="150"/>
    </row>
    <row r="1027" s="133" customFormat="1" ht="18.75" customHeight="1" spans="1:8">
      <c r="A1027" s="57">
        <v>2150201</v>
      </c>
      <c r="B1027" s="57" t="s">
        <v>56</v>
      </c>
      <c r="C1027" s="128"/>
      <c r="D1027" s="147"/>
      <c r="E1027" s="148"/>
      <c r="H1027" s="150"/>
    </row>
    <row r="1028" s="133" customFormat="1" ht="18.75" customHeight="1" spans="1:8">
      <c r="A1028" s="57">
        <v>2150202</v>
      </c>
      <c r="B1028" s="57" t="s">
        <v>57</v>
      </c>
      <c r="C1028" s="128"/>
      <c r="D1028" s="147"/>
      <c r="E1028" s="148"/>
      <c r="H1028" s="150"/>
    </row>
    <row r="1029" s="133" customFormat="1" ht="18.75" customHeight="1" spans="1:8">
      <c r="A1029" s="57">
        <v>2150203</v>
      </c>
      <c r="B1029" s="57" t="s">
        <v>58</v>
      </c>
      <c r="C1029" s="128"/>
      <c r="D1029" s="147"/>
      <c r="E1029" s="148"/>
      <c r="H1029" s="150"/>
    </row>
    <row r="1030" s="133" customFormat="1" ht="18.75" customHeight="1" spans="1:8">
      <c r="A1030" s="57">
        <v>2150204</v>
      </c>
      <c r="B1030" s="57" t="s">
        <v>832</v>
      </c>
      <c r="C1030" s="128"/>
      <c r="D1030" s="147"/>
      <c r="E1030" s="148"/>
      <c r="H1030" s="150"/>
    </row>
    <row r="1031" s="133" customFormat="1" ht="18.75" customHeight="1" spans="1:8">
      <c r="A1031" s="57">
        <v>2150205</v>
      </c>
      <c r="B1031" s="57" t="s">
        <v>833</v>
      </c>
      <c r="C1031" s="128"/>
      <c r="D1031" s="147"/>
      <c r="E1031" s="148"/>
      <c r="H1031" s="150"/>
    </row>
    <row r="1032" s="133" customFormat="1" ht="18.75" customHeight="1" spans="1:8">
      <c r="A1032" s="57">
        <v>2150206</v>
      </c>
      <c r="B1032" s="57" t="s">
        <v>834</v>
      </c>
      <c r="C1032" s="128"/>
      <c r="D1032" s="147"/>
      <c r="E1032" s="148"/>
      <c r="H1032" s="150"/>
    </row>
    <row r="1033" s="133" customFormat="1" ht="18.75" customHeight="1" spans="1:8">
      <c r="A1033" s="57">
        <v>2150207</v>
      </c>
      <c r="B1033" s="57" t="s">
        <v>835</v>
      </c>
      <c r="C1033" s="128"/>
      <c r="D1033" s="147"/>
      <c r="E1033" s="148"/>
      <c r="H1033" s="150"/>
    </row>
    <row r="1034" s="133" customFormat="1" ht="18.75" customHeight="1" spans="1:8">
      <c r="A1034" s="57">
        <v>2150208</v>
      </c>
      <c r="B1034" s="57" t="s">
        <v>836</v>
      </c>
      <c r="C1034" s="128"/>
      <c r="D1034" s="147"/>
      <c r="E1034" s="148"/>
      <c r="H1034" s="150"/>
    </row>
    <row r="1035" s="133" customFormat="1" ht="18.75" customHeight="1" spans="1:8">
      <c r="A1035" s="57">
        <v>2150209</v>
      </c>
      <c r="B1035" s="57" t="s">
        <v>837</v>
      </c>
      <c r="C1035" s="128"/>
      <c r="D1035" s="147"/>
      <c r="E1035" s="148"/>
      <c r="H1035" s="150"/>
    </row>
    <row r="1036" s="133" customFormat="1" ht="18.75" customHeight="1" spans="1:8">
      <c r="A1036" s="57">
        <v>2150210</v>
      </c>
      <c r="B1036" s="57" t="s">
        <v>838</v>
      </c>
      <c r="C1036" s="128"/>
      <c r="D1036" s="147"/>
      <c r="E1036" s="148"/>
      <c r="H1036" s="150"/>
    </row>
    <row r="1037" s="133" customFormat="1" ht="18.75" customHeight="1" spans="1:8">
      <c r="A1037" s="57">
        <v>2150212</v>
      </c>
      <c r="B1037" s="57" t="s">
        <v>839</v>
      </c>
      <c r="C1037" s="128"/>
      <c r="D1037" s="147"/>
      <c r="E1037" s="148"/>
      <c r="H1037" s="150"/>
    </row>
    <row r="1038" s="133" customFormat="1" ht="18.75" customHeight="1" spans="1:8">
      <c r="A1038" s="57">
        <v>2150213</v>
      </c>
      <c r="B1038" s="57" t="s">
        <v>840</v>
      </c>
      <c r="C1038" s="128"/>
      <c r="D1038" s="147"/>
      <c r="E1038" s="148"/>
      <c r="H1038" s="150"/>
    </row>
    <row r="1039" s="133" customFormat="1" ht="18.75" customHeight="1" spans="1:8">
      <c r="A1039" s="57">
        <v>2150214</v>
      </c>
      <c r="B1039" s="57" t="s">
        <v>841</v>
      </c>
      <c r="C1039" s="128"/>
      <c r="D1039" s="147"/>
      <c r="E1039" s="148"/>
      <c r="H1039" s="150"/>
    </row>
    <row r="1040" s="133" customFormat="1" ht="18.75" customHeight="1" spans="1:8">
      <c r="A1040" s="57">
        <v>2150215</v>
      </c>
      <c r="B1040" s="57" t="s">
        <v>842</v>
      </c>
      <c r="C1040" s="128"/>
      <c r="D1040" s="147"/>
      <c r="E1040" s="148"/>
      <c r="H1040" s="150"/>
    </row>
    <row r="1041" s="133" customFormat="1" ht="18.75" customHeight="1" spans="1:8">
      <c r="A1041" s="57">
        <v>2150299</v>
      </c>
      <c r="B1041" s="57" t="s">
        <v>843</v>
      </c>
      <c r="C1041" s="128"/>
      <c r="D1041" s="147"/>
      <c r="E1041" s="148"/>
      <c r="H1041" s="150"/>
    </row>
    <row r="1042" ht="18.75" customHeight="1" spans="1:8">
      <c r="A1042" s="61">
        <v>21503</v>
      </c>
      <c r="B1042" s="61" t="s">
        <v>844</v>
      </c>
      <c r="C1042" s="127"/>
      <c r="D1042" s="147"/>
      <c r="E1042" s="148"/>
      <c r="H1042" s="149"/>
    </row>
    <row r="1043" ht="18.75" customHeight="1" spans="1:8">
      <c r="A1043" s="61">
        <v>2150301</v>
      </c>
      <c r="B1043" s="61" t="s">
        <v>56</v>
      </c>
      <c r="C1043" s="128"/>
      <c r="D1043" s="147"/>
      <c r="E1043" s="148"/>
      <c r="H1043" s="149"/>
    </row>
    <row r="1044" ht="18.75" customHeight="1" spans="1:8">
      <c r="A1044" s="61">
        <v>2150302</v>
      </c>
      <c r="B1044" s="61" t="s">
        <v>57</v>
      </c>
      <c r="C1044" s="128"/>
      <c r="D1044" s="147"/>
      <c r="E1044" s="148"/>
      <c r="H1044" s="149"/>
    </row>
    <row r="1045" ht="18.75" customHeight="1" spans="1:8">
      <c r="A1045" s="61">
        <v>2150303</v>
      </c>
      <c r="B1045" s="61" t="s">
        <v>58</v>
      </c>
      <c r="C1045" s="128"/>
      <c r="D1045" s="147"/>
      <c r="E1045" s="148"/>
      <c r="H1045" s="149"/>
    </row>
    <row r="1046" ht="18.75" customHeight="1" spans="1:8">
      <c r="A1046" s="61">
        <v>2150399</v>
      </c>
      <c r="B1046" s="61" t="s">
        <v>845</v>
      </c>
      <c r="C1046" s="128"/>
      <c r="D1046" s="147"/>
      <c r="E1046" s="148"/>
      <c r="H1046" s="149"/>
    </row>
    <row r="1047" ht="18.75" customHeight="1" spans="1:8">
      <c r="A1047" s="61">
        <v>21505</v>
      </c>
      <c r="B1047" s="61" t="s">
        <v>846</v>
      </c>
      <c r="C1047" s="127">
        <v>1297</v>
      </c>
      <c r="D1047" s="147">
        <v>1094.1</v>
      </c>
      <c r="E1047" s="148">
        <f>D1047/C1047</f>
        <v>0.843562066306862</v>
      </c>
      <c r="H1047" s="149"/>
    </row>
    <row r="1048" ht="18.75" customHeight="1" spans="1:8">
      <c r="A1048" s="61">
        <v>2150501</v>
      </c>
      <c r="B1048" s="61" t="s">
        <v>56</v>
      </c>
      <c r="C1048" s="128"/>
      <c r="D1048" s="147"/>
      <c r="E1048" s="148"/>
      <c r="H1048" s="149"/>
    </row>
    <row r="1049" ht="18.75" customHeight="1" spans="1:8">
      <c r="A1049" s="61">
        <v>2150502</v>
      </c>
      <c r="B1049" s="61" t="s">
        <v>57</v>
      </c>
      <c r="C1049" s="128"/>
      <c r="D1049" s="147"/>
      <c r="E1049" s="148"/>
      <c r="H1049" s="149"/>
    </row>
    <row r="1050" ht="18.75" customHeight="1" spans="1:8">
      <c r="A1050" s="61">
        <v>2150503</v>
      </c>
      <c r="B1050" s="61" t="s">
        <v>58</v>
      </c>
      <c r="C1050" s="128"/>
      <c r="D1050" s="147"/>
      <c r="E1050" s="148"/>
      <c r="H1050" s="149"/>
    </row>
    <row r="1051" ht="18.75" customHeight="1" spans="1:8">
      <c r="A1051" s="61">
        <v>2150505</v>
      </c>
      <c r="B1051" s="61" t="s">
        <v>847</v>
      </c>
      <c r="C1051" s="128"/>
      <c r="D1051" s="147"/>
      <c r="E1051" s="148"/>
      <c r="H1051" s="149"/>
    </row>
    <row r="1052" ht="18.75" customHeight="1" spans="1:8">
      <c r="A1052" s="61">
        <v>2150507</v>
      </c>
      <c r="B1052" s="61" t="s">
        <v>848</v>
      </c>
      <c r="C1052" s="128"/>
      <c r="D1052" s="147"/>
      <c r="E1052" s="148"/>
      <c r="H1052" s="149"/>
    </row>
    <row r="1053" ht="18.75" customHeight="1" spans="1:8">
      <c r="A1053" s="61">
        <v>2150508</v>
      </c>
      <c r="B1053" s="61" t="s">
        <v>849</v>
      </c>
      <c r="C1053" s="128"/>
      <c r="D1053" s="147"/>
      <c r="E1053" s="148"/>
      <c r="H1053" s="149"/>
    </row>
    <row r="1054" ht="18.75" customHeight="1" spans="1:8">
      <c r="A1054" s="61">
        <v>2150516</v>
      </c>
      <c r="B1054" s="61" t="s">
        <v>850</v>
      </c>
      <c r="C1054" s="128"/>
      <c r="D1054" s="147"/>
      <c r="E1054" s="148"/>
      <c r="H1054" s="149"/>
    </row>
    <row r="1055" ht="18.75" customHeight="1" spans="1:8">
      <c r="A1055" s="61">
        <v>2150517</v>
      </c>
      <c r="B1055" s="61" t="s">
        <v>851</v>
      </c>
      <c r="C1055" s="128"/>
      <c r="D1055" s="147"/>
      <c r="E1055" s="148"/>
      <c r="H1055" s="149"/>
    </row>
    <row r="1056" ht="18.75" customHeight="1" spans="1:8">
      <c r="A1056" s="61">
        <v>2150550</v>
      </c>
      <c r="B1056" s="61" t="s">
        <v>65</v>
      </c>
      <c r="C1056" s="128"/>
      <c r="D1056" s="147"/>
      <c r="E1056" s="148"/>
      <c r="H1056" s="149"/>
    </row>
    <row r="1057" ht="18.75" customHeight="1" spans="1:8">
      <c r="A1057" s="61">
        <v>2150599</v>
      </c>
      <c r="B1057" s="61" t="s">
        <v>852</v>
      </c>
      <c r="C1057" s="128">
        <v>1297</v>
      </c>
      <c r="D1057" s="147">
        <v>1094.1</v>
      </c>
      <c r="E1057" s="148">
        <f>D1057/C1057</f>
        <v>0.843562066306862</v>
      </c>
      <c r="H1057" s="149"/>
    </row>
    <row r="1058" ht="18.75" customHeight="1" spans="1:8">
      <c r="A1058" s="61">
        <v>21507</v>
      </c>
      <c r="B1058" s="61" t="s">
        <v>853</v>
      </c>
      <c r="C1058" s="127"/>
      <c r="D1058" s="147"/>
      <c r="E1058" s="148"/>
      <c r="H1058" s="149"/>
    </row>
    <row r="1059" ht="18.75" customHeight="1" spans="1:8">
      <c r="A1059" s="61">
        <v>2150701</v>
      </c>
      <c r="B1059" s="61" t="s">
        <v>56</v>
      </c>
      <c r="C1059" s="128"/>
      <c r="D1059" s="147"/>
      <c r="E1059" s="148"/>
      <c r="H1059" s="149"/>
    </row>
    <row r="1060" ht="18.75" customHeight="1" spans="1:8">
      <c r="A1060" s="61">
        <v>2150702</v>
      </c>
      <c r="B1060" s="61" t="s">
        <v>57</v>
      </c>
      <c r="C1060" s="128"/>
      <c r="D1060" s="147"/>
      <c r="E1060" s="148"/>
      <c r="H1060" s="149"/>
    </row>
    <row r="1061" ht="18.75" customHeight="1" spans="1:8">
      <c r="A1061" s="61">
        <v>2150703</v>
      </c>
      <c r="B1061" s="61" t="s">
        <v>58</v>
      </c>
      <c r="C1061" s="128"/>
      <c r="D1061" s="147"/>
      <c r="E1061" s="148"/>
      <c r="H1061" s="149"/>
    </row>
    <row r="1062" ht="18.75" customHeight="1" spans="1:8">
      <c r="A1062" s="61">
        <v>2150704</v>
      </c>
      <c r="B1062" s="61" t="s">
        <v>854</v>
      </c>
      <c r="C1062" s="128"/>
      <c r="D1062" s="147"/>
      <c r="E1062" s="148"/>
      <c r="H1062" s="149"/>
    </row>
    <row r="1063" ht="18.75" customHeight="1" spans="1:8">
      <c r="A1063" s="61">
        <v>2150705</v>
      </c>
      <c r="B1063" s="61" t="s">
        <v>855</v>
      </c>
      <c r="C1063" s="128"/>
      <c r="D1063" s="147"/>
      <c r="E1063" s="148"/>
      <c r="H1063" s="149"/>
    </row>
    <row r="1064" ht="18.75" customHeight="1" spans="1:8">
      <c r="A1064" s="61">
        <v>2150799</v>
      </c>
      <c r="B1064" s="61" t="s">
        <v>856</v>
      </c>
      <c r="C1064" s="128"/>
      <c r="D1064" s="147"/>
      <c r="E1064" s="148"/>
      <c r="H1064" s="149"/>
    </row>
    <row r="1065" ht="18.75" customHeight="1" spans="1:8">
      <c r="A1065" s="61">
        <v>21508</v>
      </c>
      <c r="B1065" s="61" t="s">
        <v>857</v>
      </c>
      <c r="C1065" s="127">
        <v>787</v>
      </c>
      <c r="D1065" s="147">
        <v>926.8</v>
      </c>
      <c r="E1065" s="148">
        <f t="shared" ref="E1065:E1070" si="47">D1065/C1065</f>
        <v>1.17763659466328</v>
      </c>
      <c r="H1065" s="149"/>
    </row>
    <row r="1066" ht="18.75" customHeight="1" spans="1:8">
      <c r="A1066" s="61">
        <v>2150801</v>
      </c>
      <c r="B1066" s="61" t="s">
        <v>56</v>
      </c>
      <c r="C1066" s="128">
        <v>147</v>
      </c>
      <c r="D1066" s="147">
        <v>168</v>
      </c>
      <c r="E1066" s="148">
        <f t="shared" si="47"/>
        <v>1.14285714285714</v>
      </c>
      <c r="H1066" s="149"/>
    </row>
    <row r="1067" ht="18.75" customHeight="1" spans="1:8">
      <c r="A1067" s="61">
        <v>2150802</v>
      </c>
      <c r="B1067" s="61" t="s">
        <v>57</v>
      </c>
      <c r="C1067" s="128"/>
      <c r="D1067" s="147"/>
      <c r="E1067" s="148"/>
      <c r="H1067" s="149"/>
    </row>
    <row r="1068" ht="18.75" customHeight="1" spans="1:8">
      <c r="A1068" s="61">
        <v>2150803</v>
      </c>
      <c r="B1068" s="61" t="s">
        <v>58</v>
      </c>
      <c r="C1068" s="128"/>
      <c r="D1068" s="147"/>
      <c r="E1068" s="148"/>
      <c r="H1068" s="149"/>
    </row>
    <row r="1069" ht="18.75" customHeight="1" spans="1:8">
      <c r="A1069" s="61">
        <v>2150804</v>
      </c>
      <c r="B1069" s="61" t="s">
        <v>858</v>
      </c>
      <c r="C1069" s="128"/>
      <c r="D1069" s="147"/>
      <c r="E1069" s="148"/>
      <c r="H1069" s="149"/>
    </row>
    <row r="1070" ht="18.75" customHeight="1" spans="1:8">
      <c r="A1070" s="61">
        <v>2150805</v>
      </c>
      <c r="B1070" s="61" t="s">
        <v>859</v>
      </c>
      <c r="C1070" s="128">
        <v>640</v>
      </c>
      <c r="D1070" s="147">
        <v>758.8</v>
      </c>
      <c r="E1070" s="148">
        <f t="shared" si="47"/>
        <v>1.185625</v>
      </c>
      <c r="H1070" s="149"/>
    </row>
    <row r="1071" ht="18.75" customHeight="1" spans="1:8">
      <c r="A1071" s="61">
        <v>2150806</v>
      </c>
      <c r="B1071" s="61" t="s">
        <v>860</v>
      </c>
      <c r="C1071" s="128"/>
      <c r="D1071" s="147"/>
      <c r="E1071" s="148"/>
      <c r="H1071" s="149"/>
    </row>
    <row r="1072" ht="18.75" customHeight="1" spans="1:8">
      <c r="A1072" s="61">
        <v>2150899</v>
      </c>
      <c r="B1072" s="61" t="s">
        <v>861</v>
      </c>
      <c r="C1072" s="128"/>
      <c r="D1072" s="147"/>
      <c r="E1072" s="148"/>
      <c r="H1072" s="149"/>
    </row>
    <row r="1073" ht="18.75" customHeight="1" spans="1:8">
      <c r="A1073" s="61">
        <v>21599</v>
      </c>
      <c r="B1073" s="61" t="s">
        <v>862</v>
      </c>
      <c r="C1073" s="127"/>
      <c r="D1073" s="147"/>
      <c r="E1073" s="148"/>
      <c r="H1073" s="149"/>
    </row>
    <row r="1074" ht="18.75" customHeight="1" spans="1:8">
      <c r="A1074" s="61">
        <v>2159901</v>
      </c>
      <c r="B1074" s="61" t="s">
        <v>863</v>
      </c>
      <c r="C1074" s="128"/>
      <c r="D1074" s="147"/>
      <c r="E1074" s="148"/>
      <c r="H1074" s="149"/>
    </row>
    <row r="1075" ht="18.75" customHeight="1" spans="1:8">
      <c r="A1075" s="61">
        <v>2159904</v>
      </c>
      <c r="B1075" s="61" t="s">
        <v>864</v>
      </c>
      <c r="C1075" s="128"/>
      <c r="D1075" s="147"/>
      <c r="E1075" s="148"/>
      <c r="H1075" s="149"/>
    </row>
    <row r="1076" ht="18.75" customHeight="1" spans="1:8">
      <c r="A1076" s="61">
        <v>2159905</v>
      </c>
      <c r="B1076" s="61" t="s">
        <v>865</v>
      </c>
      <c r="C1076" s="128"/>
      <c r="D1076" s="147"/>
      <c r="E1076" s="148"/>
      <c r="H1076" s="149"/>
    </row>
    <row r="1077" ht="18.75" customHeight="1" spans="1:8">
      <c r="A1077" s="61">
        <v>2159906</v>
      </c>
      <c r="B1077" s="61" t="s">
        <v>866</v>
      </c>
      <c r="C1077" s="128"/>
      <c r="D1077" s="147"/>
      <c r="E1077" s="148"/>
      <c r="H1077" s="149"/>
    </row>
    <row r="1078" ht="18.75" customHeight="1" spans="1:8">
      <c r="A1078" s="61">
        <v>2159999</v>
      </c>
      <c r="B1078" s="61" t="s">
        <v>867</v>
      </c>
      <c r="C1078" s="128"/>
      <c r="D1078" s="147"/>
      <c r="E1078" s="148"/>
      <c r="H1078" s="149"/>
    </row>
    <row r="1079" ht="18.75" customHeight="1" spans="1:8">
      <c r="A1079" s="61">
        <v>216</v>
      </c>
      <c r="B1079" s="61" t="s">
        <v>868</v>
      </c>
      <c r="C1079" s="127">
        <v>1245</v>
      </c>
      <c r="D1079" s="147">
        <v>903</v>
      </c>
      <c r="E1079" s="148">
        <f>D1079/C1079</f>
        <v>0.725301204819277</v>
      </c>
      <c r="H1079" s="149"/>
    </row>
    <row r="1080" ht="18.75" customHeight="1" spans="1:8">
      <c r="A1080" s="61">
        <v>21602</v>
      </c>
      <c r="B1080" s="61" t="s">
        <v>869</v>
      </c>
      <c r="C1080" s="127">
        <v>118</v>
      </c>
      <c r="D1080" s="147">
        <v>611.8</v>
      </c>
      <c r="E1080" s="148">
        <f>D1080/C1080</f>
        <v>5.18474576271186</v>
      </c>
      <c r="H1080" s="149"/>
    </row>
    <row r="1081" ht="18.75" customHeight="1" spans="1:8">
      <c r="A1081" s="61">
        <v>2160201</v>
      </c>
      <c r="B1081" s="61" t="s">
        <v>56</v>
      </c>
      <c r="C1081" s="128"/>
      <c r="D1081" s="147"/>
      <c r="E1081" s="148"/>
      <c r="H1081" s="149"/>
    </row>
    <row r="1082" ht="18.75" customHeight="1" spans="1:8">
      <c r="A1082" s="61">
        <v>2160202</v>
      </c>
      <c r="B1082" s="61" t="s">
        <v>57</v>
      </c>
      <c r="C1082" s="128"/>
      <c r="D1082" s="147"/>
      <c r="E1082" s="148"/>
      <c r="H1082" s="149"/>
    </row>
    <row r="1083" ht="18.75" customHeight="1" spans="1:8">
      <c r="A1083" s="61">
        <v>2160203</v>
      </c>
      <c r="B1083" s="61" t="s">
        <v>58</v>
      </c>
      <c r="C1083" s="128"/>
      <c r="D1083" s="147"/>
      <c r="E1083" s="148"/>
      <c r="H1083" s="149"/>
    </row>
    <row r="1084" ht="18.75" customHeight="1" spans="1:8">
      <c r="A1084" s="61">
        <v>2160216</v>
      </c>
      <c r="B1084" s="61" t="s">
        <v>870</v>
      </c>
      <c r="C1084" s="128"/>
      <c r="D1084" s="147"/>
      <c r="E1084" s="148"/>
      <c r="H1084" s="149"/>
    </row>
    <row r="1085" ht="18.75" customHeight="1" spans="1:8">
      <c r="A1085" s="61">
        <v>2160217</v>
      </c>
      <c r="B1085" s="61" t="s">
        <v>871</v>
      </c>
      <c r="C1085" s="128"/>
      <c r="D1085" s="147"/>
      <c r="E1085" s="148"/>
      <c r="H1085" s="149"/>
    </row>
    <row r="1086" ht="18.75" customHeight="1" spans="1:8">
      <c r="A1086" s="61">
        <v>2160218</v>
      </c>
      <c r="B1086" s="61" t="s">
        <v>872</v>
      </c>
      <c r="C1086" s="128"/>
      <c r="D1086" s="147"/>
      <c r="E1086" s="148"/>
      <c r="H1086" s="149"/>
    </row>
    <row r="1087" ht="18.75" customHeight="1" spans="1:8">
      <c r="A1087" s="61">
        <v>2160219</v>
      </c>
      <c r="B1087" s="61" t="s">
        <v>873</v>
      </c>
      <c r="C1087" s="128"/>
      <c r="D1087" s="147"/>
      <c r="E1087" s="148"/>
      <c r="H1087" s="149"/>
    </row>
    <row r="1088" ht="18.75" customHeight="1" spans="1:8">
      <c r="A1088" s="61">
        <v>2160250</v>
      </c>
      <c r="B1088" s="61" t="s">
        <v>65</v>
      </c>
      <c r="C1088" s="128">
        <v>108</v>
      </c>
      <c r="D1088" s="147">
        <v>514.5</v>
      </c>
      <c r="E1088" s="148">
        <f>D1088/C1088</f>
        <v>4.76388888888889</v>
      </c>
      <c r="H1088" s="149"/>
    </row>
    <row r="1089" ht="18.75" customHeight="1" spans="1:8">
      <c r="A1089" s="61">
        <v>2160299</v>
      </c>
      <c r="B1089" s="61" t="s">
        <v>874</v>
      </c>
      <c r="C1089" s="128">
        <v>10</v>
      </c>
      <c r="D1089" s="147">
        <v>97.3</v>
      </c>
      <c r="E1089" s="148">
        <f>D1089/C1089</f>
        <v>9.73</v>
      </c>
      <c r="H1089" s="149"/>
    </row>
    <row r="1090" ht="18.75" customHeight="1" spans="1:8">
      <c r="A1090" s="61">
        <v>21606</v>
      </c>
      <c r="B1090" s="61" t="s">
        <v>875</v>
      </c>
      <c r="C1090" s="127"/>
      <c r="D1090" s="147"/>
      <c r="E1090" s="148"/>
      <c r="H1090" s="149"/>
    </row>
    <row r="1091" ht="18.75" customHeight="1" spans="1:8">
      <c r="A1091" s="61">
        <v>2160601</v>
      </c>
      <c r="B1091" s="61" t="s">
        <v>56</v>
      </c>
      <c r="C1091" s="128"/>
      <c r="D1091" s="147"/>
      <c r="E1091" s="148"/>
      <c r="H1091" s="149"/>
    </row>
    <row r="1092" ht="18.75" customHeight="1" spans="1:8">
      <c r="A1092" s="61">
        <v>2160602</v>
      </c>
      <c r="B1092" s="61" t="s">
        <v>57</v>
      </c>
      <c r="C1092" s="128"/>
      <c r="D1092" s="147"/>
      <c r="E1092" s="148"/>
      <c r="H1092" s="149"/>
    </row>
    <row r="1093" ht="18.75" customHeight="1" spans="1:8">
      <c r="A1093" s="61">
        <v>2160603</v>
      </c>
      <c r="B1093" s="61" t="s">
        <v>58</v>
      </c>
      <c r="C1093" s="128"/>
      <c r="D1093" s="147"/>
      <c r="E1093" s="148"/>
      <c r="H1093" s="149"/>
    </row>
    <row r="1094" ht="18.75" customHeight="1" spans="1:8">
      <c r="A1094" s="61">
        <v>2160607</v>
      </c>
      <c r="B1094" s="61" t="s">
        <v>876</v>
      </c>
      <c r="C1094" s="128"/>
      <c r="D1094" s="147"/>
      <c r="E1094" s="148"/>
      <c r="H1094" s="149"/>
    </row>
    <row r="1095" ht="18.75" customHeight="1" spans="1:8">
      <c r="A1095" s="61">
        <v>2160699</v>
      </c>
      <c r="B1095" s="61" t="s">
        <v>877</v>
      </c>
      <c r="C1095" s="128"/>
      <c r="D1095" s="147"/>
      <c r="E1095" s="148"/>
      <c r="H1095" s="149"/>
    </row>
    <row r="1096" ht="18.75" customHeight="1" spans="1:8">
      <c r="A1096" s="61">
        <v>21699</v>
      </c>
      <c r="B1096" s="61" t="s">
        <v>878</v>
      </c>
      <c r="C1096" s="127">
        <v>1127</v>
      </c>
      <c r="D1096" s="147">
        <v>291.2</v>
      </c>
      <c r="E1096" s="148">
        <f>D1096/C1096</f>
        <v>0.258385093167702</v>
      </c>
      <c r="H1096" s="149"/>
    </row>
    <row r="1097" ht="18.75" customHeight="1" spans="1:8">
      <c r="A1097" s="61">
        <v>2169901</v>
      </c>
      <c r="B1097" s="61" t="s">
        <v>879</v>
      </c>
      <c r="C1097" s="128"/>
      <c r="D1097" s="147"/>
      <c r="E1097" s="148"/>
      <c r="H1097" s="149"/>
    </row>
    <row r="1098" ht="18.75" customHeight="1" spans="1:8">
      <c r="A1098" s="61">
        <v>2169999</v>
      </c>
      <c r="B1098" s="61" t="s">
        <v>880</v>
      </c>
      <c r="C1098" s="128">
        <v>1127</v>
      </c>
      <c r="D1098" s="147">
        <v>291.2</v>
      </c>
      <c r="E1098" s="148">
        <f>D1098/C1098</f>
        <v>0.258385093167702</v>
      </c>
      <c r="H1098" s="149"/>
    </row>
    <row r="1099" ht="18.75" customHeight="1" spans="1:8">
      <c r="A1099" s="61">
        <v>217</v>
      </c>
      <c r="B1099" s="61" t="s">
        <v>881</v>
      </c>
      <c r="C1099" s="127"/>
      <c r="D1099" s="147"/>
      <c r="E1099" s="148"/>
      <c r="H1099" s="149"/>
    </row>
    <row r="1100" ht="18.75" customHeight="1" spans="1:8">
      <c r="A1100" s="61">
        <v>21701</v>
      </c>
      <c r="B1100" s="61" t="s">
        <v>882</v>
      </c>
      <c r="C1100" s="127"/>
      <c r="D1100" s="147"/>
      <c r="E1100" s="148"/>
      <c r="H1100" s="149"/>
    </row>
    <row r="1101" ht="18.75" customHeight="1" spans="1:8">
      <c r="A1101" s="61">
        <v>2170101</v>
      </c>
      <c r="B1101" s="61" t="s">
        <v>56</v>
      </c>
      <c r="C1101" s="128"/>
      <c r="D1101" s="147"/>
      <c r="E1101" s="148"/>
      <c r="H1101" s="149"/>
    </row>
    <row r="1102" ht="18.75" customHeight="1" spans="1:8">
      <c r="A1102" s="61">
        <v>2170102</v>
      </c>
      <c r="B1102" s="61" t="s">
        <v>57</v>
      </c>
      <c r="C1102" s="128"/>
      <c r="D1102" s="147"/>
      <c r="E1102" s="148"/>
      <c r="H1102" s="149"/>
    </row>
    <row r="1103" ht="18.75" customHeight="1" spans="1:8">
      <c r="A1103" s="61">
        <v>2170103</v>
      </c>
      <c r="B1103" s="61" t="s">
        <v>58</v>
      </c>
      <c r="C1103" s="128"/>
      <c r="D1103" s="147"/>
      <c r="E1103" s="148"/>
      <c r="H1103" s="149"/>
    </row>
    <row r="1104" ht="18.75" customHeight="1" spans="1:8">
      <c r="A1104" s="61">
        <v>2170104</v>
      </c>
      <c r="B1104" s="61" t="s">
        <v>883</v>
      </c>
      <c r="C1104" s="128"/>
      <c r="D1104" s="147"/>
      <c r="E1104" s="148"/>
      <c r="H1104" s="149"/>
    </row>
    <row r="1105" ht="18.75" customHeight="1" spans="1:8">
      <c r="A1105" s="61">
        <v>2170150</v>
      </c>
      <c r="B1105" s="61" t="s">
        <v>65</v>
      </c>
      <c r="C1105" s="128"/>
      <c r="D1105" s="147"/>
      <c r="E1105" s="148"/>
      <c r="H1105" s="149"/>
    </row>
    <row r="1106" ht="18.75" customHeight="1" spans="1:8">
      <c r="A1106" s="61">
        <v>2170199</v>
      </c>
      <c r="B1106" s="61" t="s">
        <v>884</v>
      </c>
      <c r="C1106" s="128"/>
      <c r="D1106" s="147"/>
      <c r="E1106" s="148"/>
      <c r="H1106" s="149"/>
    </row>
    <row r="1107" ht="18.75" customHeight="1" spans="1:8">
      <c r="A1107" s="61">
        <v>21702</v>
      </c>
      <c r="B1107" s="61" t="s">
        <v>885</v>
      </c>
      <c r="C1107" s="127"/>
      <c r="D1107" s="147"/>
      <c r="E1107" s="148"/>
      <c r="H1107" s="149"/>
    </row>
    <row r="1108" ht="18.75" customHeight="1" spans="1:8">
      <c r="A1108" s="61">
        <v>2170201</v>
      </c>
      <c r="B1108" s="61" t="s">
        <v>886</v>
      </c>
      <c r="C1108" s="128"/>
      <c r="D1108" s="147"/>
      <c r="E1108" s="148"/>
      <c r="H1108" s="149"/>
    </row>
    <row r="1109" ht="18.75" customHeight="1" spans="1:8">
      <c r="A1109" s="61">
        <v>2170202</v>
      </c>
      <c r="B1109" s="61" t="s">
        <v>887</v>
      </c>
      <c r="C1109" s="128"/>
      <c r="D1109" s="147"/>
      <c r="E1109" s="148"/>
      <c r="H1109" s="149"/>
    </row>
    <row r="1110" ht="18.75" customHeight="1" spans="1:8">
      <c r="A1110" s="61">
        <v>2170203</v>
      </c>
      <c r="B1110" s="61" t="s">
        <v>888</v>
      </c>
      <c r="C1110" s="128"/>
      <c r="D1110" s="147"/>
      <c r="E1110" s="148"/>
      <c r="H1110" s="149"/>
    </row>
    <row r="1111" ht="18.75" customHeight="1" spans="1:8">
      <c r="A1111" s="61">
        <v>2170204</v>
      </c>
      <c r="B1111" s="61" t="s">
        <v>889</v>
      </c>
      <c r="C1111" s="128"/>
      <c r="D1111" s="147"/>
      <c r="E1111" s="148"/>
      <c r="H1111" s="149"/>
    </row>
    <row r="1112" ht="18.75" customHeight="1" spans="1:8">
      <c r="A1112" s="61">
        <v>2170205</v>
      </c>
      <c r="B1112" s="61" t="s">
        <v>890</v>
      </c>
      <c r="C1112" s="128"/>
      <c r="D1112" s="147"/>
      <c r="E1112" s="148"/>
      <c r="H1112" s="149"/>
    </row>
    <row r="1113" ht="18.75" customHeight="1" spans="1:8">
      <c r="A1113" s="61">
        <v>2170206</v>
      </c>
      <c r="B1113" s="61" t="s">
        <v>891</v>
      </c>
      <c r="C1113" s="128"/>
      <c r="D1113" s="147"/>
      <c r="E1113" s="148"/>
      <c r="H1113" s="149"/>
    </row>
    <row r="1114" ht="18.75" customHeight="1" spans="1:8">
      <c r="A1114" s="61">
        <v>2170207</v>
      </c>
      <c r="B1114" s="61" t="s">
        <v>892</v>
      </c>
      <c r="C1114" s="128"/>
      <c r="D1114" s="147"/>
      <c r="E1114" s="148"/>
      <c r="H1114" s="149"/>
    </row>
    <row r="1115" ht="18.75" customHeight="1" spans="1:8">
      <c r="A1115" s="61">
        <v>2170208</v>
      </c>
      <c r="B1115" s="61" t="s">
        <v>893</v>
      </c>
      <c r="C1115" s="128"/>
      <c r="D1115" s="147"/>
      <c r="E1115" s="148"/>
      <c r="H1115" s="149"/>
    </row>
    <row r="1116" ht="18.75" customHeight="1" spans="1:8">
      <c r="A1116" s="61">
        <v>2170299</v>
      </c>
      <c r="B1116" s="61" t="s">
        <v>894</v>
      </c>
      <c r="C1116" s="128"/>
      <c r="D1116" s="147"/>
      <c r="E1116" s="148"/>
      <c r="H1116" s="149"/>
    </row>
    <row r="1117" ht="18.75" customHeight="1" spans="1:8">
      <c r="A1117" s="61">
        <v>21703</v>
      </c>
      <c r="B1117" s="61" t="s">
        <v>895</v>
      </c>
      <c r="C1117" s="127"/>
      <c r="D1117" s="147"/>
      <c r="E1117" s="148"/>
      <c r="H1117" s="149"/>
    </row>
    <row r="1118" ht="18.75" customHeight="1" spans="1:8">
      <c r="A1118" s="61">
        <v>2170301</v>
      </c>
      <c r="B1118" s="61" t="s">
        <v>896</v>
      </c>
      <c r="C1118" s="128"/>
      <c r="D1118" s="147"/>
      <c r="E1118" s="148"/>
      <c r="H1118" s="149"/>
    </row>
    <row r="1119" ht="18.75" customHeight="1" spans="1:8">
      <c r="A1119" s="61">
        <v>2170302</v>
      </c>
      <c r="B1119" s="61" t="s">
        <v>897</v>
      </c>
      <c r="C1119" s="128"/>
      <c r="D1119" s="147"/>
      <c r="E1119" s="148"/>
      <c r="H1119" s="149"/>
    </row>
    <row r="1120" ht="18.75" customHeight="1" spans="1:8">
      <c r="A1120" s="61">
        <v>2170303</v>
      </c>
      <c r="B1120" s="61" t="s">
        <v>898</v>
      </c>
      <c r="C1120" s="128"/>
      <c r="D1120" s="147"/>
      <c r="E1120" s="148"/>
      <c r="H1120" s="149"/>
    </row>
    <row r="1121" ht="18.75" customHeight="1" spans="1:8">
      <c r="A1121" s="61">
        <v>2170304</v>
      </c>
      <c r="B1121" s="61" t="s">
        <v>899</v>
      </c>
      <c r="C1121" s="128"/>
      <c r="D1121" s="147"/>
      <c r="E1121" s="148"/>
      <c r="H1121" s="149"/>
    </row>
    <row r="1122" ht="18.75" customHeight="1" spans="1:8">
      <c r="A1122" s="61">
        <v>2170399</v>
      </c>
      <c r="B1122" s="61" t="s">
        <v>900</v>
      </c>
      <c r="C1122" s="128"/>
      <c r="D1122" s="147"/>
      <c r="E1122" s="148"/>
      <c r="H1122" s="149"/>
    </row>
    <row r="1123" ht="18.75" customHeight="1" spans="1:8">
      <c r="A1123" s="61">
        <v>21704</v>
      </c>
      <c r="B1123" s="61" t="s">
        <v>901</v>
      </c>
      <c r="C1123" s="127"/>
      <c r="D1123" s="147"/>
      <c r="E1123" s="148"/>
      <c r="H1123" s="149"/>
    </row>
    <row r="1124" ht="18.75" customHeight="1" spans="1:8">
      <c r="A1124" s="61">
        <v>2170401</v>
      </c>
      <c r="B1124" s="61" t="s">
        <v>902</v>
      </c>
      <c r="C1124" s="128"/>
      <c r="D1124" s="147"/>
      <c r="E1124" s="148"/>
      <c r="H1124" s="149"/>
    </row>
    <row r="1125" ht="18.75" customHeight="1" spans="1:8">
      <c r="A1125" s="61">
        <v>2170499</v>
      </c>
      <c r="B1125" s="61" t="s">
        <v>903</v>
      </c>
      <c r="C1125" s="128"/>
      <c r="D1125" s="147"/>
      <c r="E1125" s="148"/>
      <c r="H1125" s="149"/>
    </row>
    <row r="1126" ht="18.75" customHeight="1" spans="1:8">
      <c r="A1126" s="61">
        <v>21799</v>
      </c>
      <c r="B1126" s="61" t="s">
        <v>904</v>
      </c>
      <c r="C1126" s="127"/>
      <c r="D1126" s="147"/>
      <c r="E1126" s="148"/>
      <c r="H1126" s="149"/>
    </row>
    <row r="1127" ht="18.75" customHeight="1" spans="1:8">
      <c r="A1127" s="61">
        <v>2179902</v>
      </c>
      <c r="B1127" s="61" t="s">
        <v>905</v>
      </c>
      <c r="C1127" s="128"/>
      <c r="D1127" s="147"/>
      <c r="E1127" s="148"/>
      <c r="H1127" s="149"/>
    </row>
    <row r="1128" ht="18.75" customHeight="1" spans="1:8">
      <c r="A1128" s="61">
        <v>2179999</v>
      </c>
      <c r="B1128" s="61" t="s">
        <v>906</v>
      </c>
      <c r="C1128" s="128"/>
      <c r="D1128" s="147"/>
      <c r="E1128" s="148"/>
      <c r="H1128" s="149"/>
    </row>
    <row r="1129" ht="18.75" customHeight="1" spans="1:8">
      <c r="A1129" s="61">
        <v>219</v>
      </c>
      <c r="B1129" s="61" t="s">
        <v>907</v>
      </c>
      <c r="C1129" s="127"/>
      <c r="D1129" s="147"/>
      <c r="E1129" s="148"/>
      <c r="H1129" s="149"/>
    </row>
    <row r="1130" ht="18.75" customHeight="1" spans="1:8">
      <c r="A1130" s="61">
        <v>21901</v>
      </c>
      <c r="B1130" s="61" t="s">
        <v>908</v>
      </c>
      <c r="C1130" s="128"/>
      <c r="D1130" s="147"/>
      <c r="E1130" s="148"/>
      <c r="H1130" s="149"/>
    </row>
    <row r="1131" ht="18.75" customHeight="1" spans="1:8">
      <c r="A1131" s="61">
        <v>21902</v>
      </c>
      <c r="B1131" s="61" t="s">
        <v>909</v>
      </c>
      <c r="C1131" s="128"/>
      <c r="D1131" s="147"/>
      <c r="E1131" s="148"/>
      <c r="H1131" s="149"/>
    </row>
    <row r="1132" ht="18.75" customHeight="1" spans="1:8">
      <c r="A1132" s="61">
        <v>21903</v>
      </c>
      <c r="B1132" s="61" t="s">
        <v>910</v>
      </c>
      <c r="C1132" s="128"/>
      <c r="D1132" s="147"/>
      <c r="E1132" s="148"/>
      <c r="H1132" s="149"/>
    </row>
    <row r="1133" ht="18.75" customHeight="1" spans="1:8">
      <c r="A1133" s="61">
        <v>21904</v>
      </c>
      <c r="B1133" s="61" t="s">
        <v>911</v>
      </c>
      <c r="C1133" s="128"/>
      <c r="D1133" s="147"/>
      <c r="E1133" s="148"/>
      <c r="H1133" s="149"/>
    </row>
    <row r="1134" ht="18.75" customHeight="1" spans="1:8">
      <c r="A1134" s="61">
        <v>21905</v>
      </c>
      <c r="B1134" s="61" t="s">
        <v>912</v>
      </c>
      <c r="C1134" s="128"/>
      <c r="D1134" s="147"/>
      <c r="E1134" s="148"/>
      <c r="H1134" s="149"/>
    </row>
    <row r="1135" ht="18.75" customHeight="1" spans="1:8">
      <c r="A1135" s="61">
        <v>21906</v>
      </c>
      <c r="B1135" s="61" t="s">
        <v>688</v>
      </c>
      <c r="C1135" s="128"/>
      <c r="D1135" s="147"/>
      <c r="E1135" s="148"/>
      <c r="H1135" s="149"/>
    </row>
    <row r="1136" ht="18.75" customHeight="1" spans="1:8">
      <c r="A1136" s="61">
        <v>21907</v>
      </c>
      <c r="B1136" s="61" t="s">
        <v>913</v>
      </c>
      <c r="C1136" s="128"/>
      <c r="D1136" s="147"/>
      <c r="E1136" s="148"/>
      <c r="H1136" s="149"/>
    </row>
    <row r="1137" ht="18.75" customHeight="1" spans="1:8">
      <c r="A1137" s="61">
        <v>21908</v>
      </c>
      <c r="B1137" s="61" t="s">
        <v>914</v>
      </c>
      <c r="C1137" s="128"/>
      <c r="D1137" s="147"/>
      <c r="E1137" s="148"/>
      <c r="H1137" s="149"/>
    </row>
    <row r="1138" ht="18.75" customHeight="1" spans="1:8">
      <c r="A1138" s="61">
        <v>21999</v>
      </c>
      <c r="B1138" s="61" t="s">
        <v>915</v>
      </c>
      <c r="C1138" s="128"/>
      <c r="D1138" s="147"/>
      <c r="E1138" s="148"/>
      <c r="H1138" s="149"/>
    </row>
    <row r="1139" ht="18.75" customHeight="1" spans="1:8">
      <c r="A1139" s="61">
        <v>220</v>
      </c>
      <c r="B1139" s="61" t="s">
        <v>916</v>
      </c>
      <c r="C1139" s="127">
        <v>4315</v>
      </c>
      <c r="D1139" s="147">
        <v>2478</v>
      </c>
      <c r="E1139" s="148">
        <f t="shared" ref="E1139:E1141" si="48">D1139/C1139</f>
        <v>0.574275782155272</v>
      </c>
      <c r="H1139" s="149"/>
    </row>
    <row r="1140" ht="18.75" customHeight="1" spans="1:8">
      <c r="A1140" s="61">
        <v>22001</v>
      </c>
      <c r="B1140" s="61" t="s">
        <v>917</v>
      </c>
      <c r="C1140" s="127">
        <v>4315</v>
      </c>
      <c r="D1140" s="147">
        <v>2478</v>
      </c>
      <c r="E1140" s="148">
        <f t="shared" si="48"/>
        <v>0.574275782155272</v>
      </c>
      <c r="H1140" s="149"/>
    </row>
    <row r="1141" ht="18.75" customHeight="1" spans="1:8">
      <c r="A1141" s="61">
        <v>2200101</v>
      </c>
      <c r="B1141" s="61" t="s">
        <v>56</v>
      </c>
      <c r="C1141" s="128">
        <v>2360</v>
      </c>
      <c r="D1141" s="147">
        <v>2289</v>
      </c>
      <c r="E1141" s="148">
        <f t="shared" si="48"/>
        <v>0.969915254237288</v>
      </c>
      <c r="H1141" s="149"/>
    </row>
    <row r="1142" ht="18.75" customHeight="1" spans="1:8">
      <c r="A1142" s="61">
        <v>2200102</v>
      </c>
      <c r="B1142" s="61" t="s">
        <v>57</v>
      </c>
      <c r="C1142" s="128"/>
      <c r="D1142" s="147"/>
      <c r="E1142" s="148"/>
      <c r="H1142" s="149"/>
    </row>
    <row r="1143" ht="18.75" customHeight="1" spans="1:8">
      <c r="A1143" s="61">
        <v>2200103</v>
      </c>
      <c r="B1143" s="61" t="s">
        <v>58</v>
      </c>
      <c r="C1143" s="128"/>
      <c r="D1143" s="147"/>
      <c r="E1143" s="148"/>
      <c r="H1143" s="149"/>
    </row>
    <row r="1144" ht="18.75" customHeight="1" spans="1:8">
      <c r="A1144" s="61">
        <v>2200104</v>
      </c>
      <c r="B1144" s="61" t="s">
        <v>918</v>
      </c>
      <c r="C1144" s="128"/>
      <c r="D1144" s="147"/>
      <c r="E1144" s="148"/>
      <c r="H1144" s="149"/>
    </row>
    <row r="1145" ht="18.75" customHeight="1" spans="1:8">
      <c r="A1145" s="61">
        <v>2200106</v>
      </c>
      <c r="B1145" s="61" t="s">
        <v>919</v>
      </c>
      <c r="C1145" s="128"/>
      <c r="D1145" s="147"/>
      <c r="E1145" s="148"/>
      <c r="H1145" s="149"/>
    </row>
    <row r="1146" ht="18.75" customHeight="1" spans="1:8">
      <c r="A1146" s="61">
        <v>2200107</v>
      </c>
      <c r="B1146" s="61" t="s">
        <v>920</v>
      </c>
      <c r="C1146" s="128"/>
      <c r="D1146" s="147"/>
      <c r="E1146" s="148"/>
      <c r="H1146" s="149"/>
    </row>
    <row r="1147" ht="18.75" customHeight="1" spans="1:8">
      <c r="A1147" s="61">
        <v>2200108</v>
      </c>
      <c r="B1147" s="61" t="s">
        <v>921</v>
      </c>
      <c r="C1147" s="128"/>
      <c r="D1147" s="147"/>
      <c r="E1147" s="148"/>
      <c r="H1147" s="149"/>
    </row>
    <row r="1148" ht="18.75" customHeight="1" spans="1:8">
      <c r="A1148" s="61">
        <v>2200109</v>
      </c>
      <c r="B1148" s="61" t="s">
        <v>922</v>
      </c>
      <c r="C1148" s="128"/>
      <c r="D1148" s="147"/>
      <c r="E1148" s="148"/>
      <c r="H1148" s="149"/>
    </row>
    <row r="1149" ht="18.75" customHeight="1" spans="1:8">
      <c r="A1149" s="61">
        <v>2200112</v>
      </c>
      <c r="B1149" s="61" t="s">
        <v>923</v>
      </c>
      <c r="C1149" s="128"/>
      <c r="D1149" s="147"/>
      <c r="E1149" s="148"/>
      <c r="H1149" s="149"/>
    </row>
    <row r="1150" ht="18.75" customHeight="1" spans="1:8">
      <c r="A1150" s="61">
        <v>2200113</v>
      </c>
      <c r="B1150" s="61" t="s">
        <v>924</v>
      </c>
      <c r="C1150" s="128"/>
      <c r="D1150" s="147"/>
      <c r="E1150" s="148"/>
      <c r="H1150" s="149"/>
    </row>
    <row r="1151" ht="18.75" customHeight="1" spans="1:8">
      <c r="A1151" s="61">
        <v>2200114</v>
      </c>
      <c r="B1151" s="61" t="s">
        <v>925</v>
      </c>
      <c r="C1151" s="128"/>
      <c r="D1151" s="147"/>
      <c r="E1151" s="148"/>
      <c r="H1151" s="149"/>
    </row>
    <row r="1152" ht="18.75" customHeight="1" spans="1:8">
      <c r="A1152" s="61">
        <v>2200115</v>
      </c>
      <c r="B1152" s="61" t="s">
        <v>926</v>
      </c>
      <c r="C1152" s="128"/>
      <c r="D1152" s="147"/>
      <c r="E1152" s="148"/>
      <c r="H1152" s="149"/>
    </row>
    <row r="1153" ht="18.75" customHeight="1" spans="1:8">
      <c r="A1153" s="61">
        <v>2200116</v>
      </c>
      <c r="B1153" s="61" t="s">
        <v>927</v>
      </c>
      <c r="C1153" s="128"/>
      <c r="D1153" s="147"/>
      <c r="E1153" s="148"/>
      <c r="H1153" s="149"/>
    </row>
    <row r="1154" ht="18.75" customHeight="1" spans="1:8">
      <c r="A1154" s="61">
        <v>2200119</v>
      </c>
      <c r="B1154" s="61" t="s">
        <v>928</v>
      </c>
      <c r="C1154" s="128"/>
      <c r="D1154" s="147"/>
      <c r="E1154" s="148"/>
      <c r="H1154" s="149"/>
    </row>
    <row r="1155" ht="18.75" customHeight="1" spans="1:8">
      <c r="A1155" s="61">
        <v>2200120</v>
      </c>
      <c r="B1155" s="61" t="s">
        <v>929</v>
      </c>
      <c r="C1155" s="128"/>
      <c r="D1155" s="147"/>
      <c r="E1155" s="148"/>
      <c r="H1155" s="149"/>
    </row>
    <row r="1156" ht="18.75" customHeight="1" spans="1:8">
      <c r="A1156" s="61">
        <v>2200121</v>
      </c>
      <c r="B1156" s="61" t="s">
        <v>930</v>
      </c>
      <c r="C1156" s="128"/>
      <c r="D1156" s="147"/>
      <c r="E1156" s="148"/>
      <c r="H1156" s="149"/>
    </row>
    <row r="1157" ht="18.75" customHeight="1" spans="1:8">
      <c r="A1157" s="61">
        <v>2200122</v>
      </c>
      <c r="B1157" s="61" t="s">
        <v>931</v>
      </c>
      <c r="C1157" s="128"/>
      <c r="D1157" s="147"/>
      <c r="E1157" s="148"/>
      <c r="H1157" s="149"/>
    </row>
    <row r="1158" ht="18.75" customHeight="1" spans="1:8">
      <c r="A1158" s="61">
        <v>2200123</v>
      </c>
      <c r="B1158" s="61" t="s">
        <v>932</v>
      </c>
      <c r="C1158" s="128"/>
      <c r="D1158" s="147"/>
      <c r="E1158" s="148"/>
      <c r="H1158" s="149"/>
    </row>
    <row r="1159" ht="18.75" customHeight="1" spans="1:8">
      <c r="A1159" s="61">
        <v>2200124</v>
      </c>
      <c r="B1159" s="61" t="s">
        <v>933</v>
      </c>
      <c r="C1159" s="128"/>
      <c r="D1159" s="147"/>
      <c r="E1159" s="148"/>
      <c r="H1159" s="149"/>
    </row>
    <row r="1160" ht="18.75" customHeight="1" spans="1:8">
      <c r="A1160" s="61">
        <v>2200125</v>
      </c>
      <c r="B1160" s="61" t="s">
        <v>934</v>
      </c>
      <c r="C1160" s="128"/>
      <c r="D1160" s="147"/>
      <c r="E1160" s="148"/>
      <c r="H1160" s="149"/>
    </row>
    <row r="1161" ht="18.75" customHeight="1" spans="1:8">
      <c r="A1161" s="61">
        <v>2200126</v>
      </c>
      <c r="B1161" s="61" t="s">
        <v>935</v>
      </c>
      <c r="C1161" s="128"/>
      <c r="D1161" s="147"/>
      <c r="E1161" s="148"/>
      <c r="H1161" s="149"/>
    </row>
    <row r="1162" ht="18.75" customHeight="1" spans="1:8">
      <c r="A1162" s="61">
        <v>2200127</v>
      </c>
      <c r="B1162" s="61" t="s">
        <v>936</v>
      </c>
      <c r="C1162" s="128"/>
      <c r="D1162" s="147"/>
      <c r="E1162" s="148"/>
      <c r="H1162" s="149"/>
    </row>
    <row r="1163" ht="18.75" customHeight="1" spans="1:8">
      <c r="A1163" s="61">
        <v>2200128</v>
      </c>
      <c r="B1163" s="61" t="s">
        <v>937</v>
      </c>
      <c r="C1163" s="128"/>
      <c r="D1163" s="147"/>
      <c r="E1163" s="148"/>
      <c r="H1163" s="149"/>
    </row>
    <row r="1164" ht="18.75" customHeight="1" spans="1:8">
      <c r="A1164" s="61">
        <v>2200129</v>
      </c>
      <c r="B1164" s="61" t="s">
        <v>938</v>
      </c>
      <c r="C1164" s="128"/>
      <c r="D1164" s="147"/>
      <c r="E1164" s="148"/>
      <c r="H1164" s="149"/>
    </row>
    <row r="1165" ht="18.75" customHeight="1" spans="1:8">
      <c r="A1165" s="61">
        <v>2200150</v>
      </c>
      <c r="B1165" s="61" t="s">
        <v>65</v>
      </c>
      <c r="C1165" s="128"/>
      <c r="D1165" s="147"/>
      <c r="E1165" s="148"/>
      <c r="H1165" s="149"/>
    </row>
    <row r="1166" ht="18.75" customHeight="1" spans="1:8">
      <c r="A1166" s="61">
        <v>2200199</v>
      </c>
      <c r="B1166" s="61" t="s">
        <v>939</v>
      </c>
      <c r="C1166" s="128">
        <v>1955</v>
      </c>
      <c r="D1166" s="147">
        <v>189</v>
      </c>
      <c r="E1166" s="148">
        <f>D1166/C1166</f>
        <v>0.0966751918158568</v>
      </c>
      <c r="H1166" s="149"/>
    </row>
    <row r="1167" ht="18.75" customHeight="1" spans="1:8">
      <c r="A1167" s="61">
        <v>22005</v>
      </c>
      <c r="B1167" s="61" t="s">
        <v>940</v>
      </c>
      <c r="C1167" s="127"/>
      <c r="D1167" s="147"/>
      <c r="E1167" s="148"/>
      <c r="H1167" s="149"/>
    </row>
    <row r="1168" ht="18.75" customHeight="1" spans="1:8">
      <c r="A1168" s="61">
        <v>2200501</v>
      </c>
      <c r="B1168" s="61" t="s">
        <v>56</v>
      </c>
      <c r="C1168" s="128"/>
      <c r="D1168" s="147"/>
      <c r="E1168" s="148"/>
      <c r="H1168" s="149"/>
    </row>
    <row r="1169" ht="18.75" customHeight="1" spans="1:8">
      <c r="A1169" s="61">
        <v>2200502</v>
      </c>
      <c r="B1169" s="61" t="s">
        <v>57</v>
      </c>
      <c r="C1169" s="128"/>
      <c r="D1169" s="147"/>
      <c r="E1169" s="148"/>
      <c r="H1169" s="149"/>
    </row>
    <row r="1170" ht="18.75" customHeight="1" spans="1:8">
      <c r="A1170" s="61">
        <v>2200503</v>
      </c>
      <c r="B1170" s="61" t="s">
        <v>58</v>
      </c>
      <c r="C1170" s="128"/>
      <c r="D1170" s="147"/>
      <c r="E1170" s="148"/>
      <c r="H1170" s="149"/>
    </row>
    <row r="1171" ht="18.75" customHeight="1" spans="1:8">
      <c r="A1171" s="61">
        <v>2200504</v>
      </c>
      <c r="B1171" s="61" t="s">
        <v>941</v>
      </c>
      <c r="C1171" s="128"/>
      <c r="D1171" s="147"/>
      <c r="E1171" s="148"/>
      <c r="H1171" s="149"/>
    </row>
    <row r="1172" ht="18.75" customHeight="1" spans="1:8">
      <c r="A1172" s="61">
        <v>2200506</v>
      </c>
      <c r="B1172" s="61" t="s">
        <v>942</v>
      </c>
      <c r="C1172" s="128"/>
      <c r="D1172" s="147"/>
      <c r="E1172" s="148"/>
      <c r="H1172" s="149"/>
    </row>
    <row r="1173" ht="18.75" customHeight="1" spans="1:8">
      <c r="A1173" s="61">
        <v>2200507</v>
      </c>
      <c r="B1173" s="61" t="s">
        <v>943</v>
      </c>
      <c r="C1173" s="128"/>
      <c r="D1173" s="147"/>
      <c r="E1173" s="148"/>
      <c r="H1173" s="149"/>
    </row>
    <row r="1174" ht="18.75" customHeight="1" spans="1:8">
      <c r="A1174" s="61">
        <v>2200508</v>
      </c>
      <c r="B1174" s="61" t="s">
        <v>944</v>
      </c>
      <c r="C1174" s="128"/>
      <c r="D1174" s="147"/>
      <c r="E1174" s="148"/>
      <c r="H1174" s="149"/>
    </row>
    <row r="1175" ht="18.75" customHeight="1" spans="1:8">
      <c r="A1175" s="61">
        <v>2200509</v>
      </c>
      <c r="B1175" s="61" t="s">
        <v>945</v>
      </c>
      <c r="C1175" s="128"/>
      <c r="D1175" s="147"/>
      <c r="E1175" s="148"/>
      <c r="H1175" s="149"/>
    </row>
    <row r="1176" ht="18.75" customHeight="1" spans="1:8">
      <c r="A1176" s="61">
        <v>2200510</v>
      </c>
      <c r="B1176" s="61" t="s">
        <v>946</v>
      </c>
      <c r="C1176" s="128"/>
      <c r="D1176" s="147"/>
      <c r="E1176" s="148"/>
      <c r="H1176" s="149"/>
    </row>
    <row r="1177" ht="18.75" customHeight="1" spans="1:8">
      <c r="A1177" s="61">
        <v>2200511</v>
      </c>
      <c r="B1177" s="61" t="s">
        <v>947</v>
      </c>
      <c r="C1177" s="128"/>
      <c r="D1177" s="147"/>
      <c r="E1177" s="148"/>
      <c r="H1177" s="149"/>
    </row>
    <row r="1178" ht="18.75" customHeight="1" spans="1:8">
      <c r="A1178" s="61">
        <v>2200512</v>
      </c>
      <c r="B1178" s="61" t="s">
        <v>948</v>
      </c>
      <c r="C1178" s="128"/>
      <c r="D1178" s="147"/>
      <c r="E1178" s="148"/>
      <c r="H1178" s="149"/>
    </row>
    <row r="1179" ht="18.75" customHeight="1" spans="1:8">
      <c r="A1179" s="61">
        <v>2200513</v>
      </c>
      <c r="B1179" s="61" t="s">
        <v>949</v>
      </c>
      <c r="C1179" s="128"/>
      <c r="D1179" s="147"/>
      <c r="E1179" s="148"/>
      <c r="H1179" s="149"/>
    </row>
    <row r="1180" ht="18.75" customHeight="1" spans="1:8">
      <c r="A1180" s="61">
        <v>2200514</v>
      </c>
      <c r="B1180" s="61" t="s">
        <v>950</v>
      </c>
      <c r="C1180" s="128"/>
      <c r="D1180" s="147"/>
      <c r="E1180" s="148"/>
      <c r="H1180" s="149"/>
    </row>
    <row r="1181" ht="18.75" customHeight="1" spans="1:8">
      <c r="A1181" s="61">
        <v>2200599</v>
      </c>
      <c r="B1181" s="61" t="s">
        <v>951</v>
      </c>
      <c r="C1181" s="128"/>
      <c r="D1181" s="147"/>
      <c r="E1181" s="148"/>
      <c r="H1181" s="149"/>
    </row>
    <row r="1182" ht="18.75" customHeight="1" spans="1:8">
      <c r="A1182" s="61">
        <v>22099</v>
      </c>
      <c r="B1182" s="61" t="s">
        <v>952</v>
      </c>
      <c r="C1182" s="127"/>
      <c r="D1182" s="147"/>
      <c r="E1182" s="148"/>
      <c r="H1182" s="149"/>
    </row>
    <row r="1183" ht="18.75" customHeight="1" spans="1:8">
      <c r="A1183" s="61">
        <v>2209999</v>
      </c>
      <c r="B1183" s="61" t="s">
        <v>952</v>
      </c>
      <c r="C1183" s="128"/>
      <c r="D1183" s="147"/>
      <c r="E1183" s="148"/>
      <c r="H1183" s="149"/>
    </row>
    <row r="1184" ht="18.75" customHeight="1" spans="1:8">
      <c r="A1184" s="61">
        <v>221</v>
      </c>
      <c r="B1184" s="61" t="s">
        <v>953</v>
      </c>
      <c r="C1184" s="127">
        <v>16000</v>
      </c>
      <c r="D1184" s="147">
        <v>10842.426</v>
      </c>
      <c r="E1184" s="148">
        <f t="shared" ref="E1184:E1187" si="49">D1184/C1184</f>
        <v>0.677651625</v>
      </c>
      <c r="H1184" s="149"/>
    </row>
    <row r="1185" ht="18.75" customHeight="1" spans="1:8">
      <c r="A1185" s="61">
        <v>22101</v>
      </c>
      <c r="B1185" s="61" t="s">
        <v>954</v>
      </c>
      <c r="C1185" s="127">
        <v>6801</v>
      </c>
      <c r="D1185" s="147">
        <v>4841.2</v>
      </c>
      <c r="E1185" s="148">
        <f t="shared" si="49"/>
        <v>0.711836494633142</v>
      </c>
      <c r="H1185" s="149"/>
    </row>
    <row r="1186" ht="18.75" customHeight="1" spans="1:8">
      <c r="A1186" s="61">
        <v>2210101</v>
      </c>
      <c r="B1186" s="61" t="s">
        <v>955</v>
      </c>
      <c r="C1186" s="128">
        <v>394</v>
      </c>
      <c r="D1186" s="147"/>
      <c r="E1186" s="148"/>
      <c r="H1186" s="149"/>
    </row>
    <row r="1187" ht="18.75" customHeight="1" spans="1:8">
      <c r="A1187" s="61">
        <v>2210102</v>
      </c>
      <c r="B1187" s="61" t="s">
        <v>956</v>
      </c>
      <c r="C1187" s="128">
        <v>5791</v>
      </c>
      <c r="D1187" s="147">
        <v>3260.6</v>
      </c>
      <c r="E1187" s="148">
        <f t="shared" si="49"/>
        <v>0.563046106026593</v>
      </c>
      <c r="H1187" s="149"/>
    </row>
    <row r="1188" ht="18.75" customHeight="1" spans="1:8">
      <c r="A1188" s="61">
        <v>2210103</v>
      </c>
      <c r="B1188" s="61" t="s">
        <v>957</v>
      </c>
      <c r="C1188" s="128"/>
      <c r="D1188" s="147">
        <v>402.5</v>
      </c>
      <c r="E1188" s="148"/>
      <c r="H1188" s="149"/>
    </row>
    <row r="1189" ht="18.75" customHeight="1" spans="1:8">
      <c r="A1189" s="61">
        <v>2210104</v>
      </c>
      <c r="B1189" s="61" t="s">
        <v>958</v>
      </c>
      <c r="C1189" s="128"/>
      <c r="D1189" s="147"/>
      <c r="E1189" s="148"/>
      <c r="H1189" s="149"/>
    </row>
    <row r="1190" ht="18.75" customHeight="1" spans="1:8">
      <c r="A1190" s="61">
        <v>2210105</v>
      </c>
      <c r="B1190" s="61" t="s">
        <v>959</v>
      </c>
      <c r="C1190" s="128">
        <v>200</v>
      </c>
      <c r="D1190" s="147">
        <v>22.4</v>
      </c>
      <c r="E1190" s="148">
        <f>D1190/C1190</f>
        <v>0.112</v>
      </c>
      <c r="H1190" s="149"/>
    </row>
    <row r="1191" ht="18.75" customHeight="1" spans="1:8">
      <c r="A1191" s="61">
        <v>2210106</v>
      </c>
      <c r="B1191" s="61" t="s">
        <v>960</v>
      </c>
      <c r="C1191" s="128"/>
      <c r="D1191" s="147"/>
      <c r="E1191" s="148"/>
      <c r="H1191" s="149"/>
    </row>
    <row r="1192" ht="18.75" customHeight="1" spans="1:8">
      <c r="A1192" s="61">
        <v>2210107</v>
      </c>
      <c r="B1192" s="61" t="s">
        <v>961</v>
      </c>
      <c r="C1192" s="128"/>
      <c r="D1192" s="147">
        <v>609.7</v>
      </c>
      <c r="E1192" s="148"/>
      <c r="H1192" s="149"/>
    </row>
    <row r="1193" ht="18.75" customHeight="1" spans="1:8">
      <c r="A1193" s="61">
        <v>2210108</v>
      </c>
      <c r="B1193" s="61" t="s">
        <v>962</v>
      </c>
      <c r="C1193" s="128">
        <v>416</v>
      </c>
      <c r="D1193" s="147">
        <v>161</v>
      </c>
      <c r="E1193" s="148">
        <f t="shared" ref="E1193:E1198" si="50">D1193/C1193</f>
        <v>0.387019230769231</v>
      </c>
      <c r="H1193" s="149"/>
    </row>
    <row r="1194" ht="18.75" customHeight="1" spans="1:8">
      <c r="A1194" s="61">
        <v>2210109</v>
      </c>
      <c r="B1194" s="61" t="s">
        <v>963</v>
      </c>
      <c r="C1194" s="128"/>
      <c r="D1194" s="147"/>
      <c r="E1194" s="148"/>
      <c r="H1194" s="149"/>
    </row>
    <row r="1195" ht="18.75" customHeight="1" spans="1:8">
      <c r="A1195" s="57">
        <v>2210110</v>
      </c>
      <c r="B1195" s="57" t="s">
        <v>964</v>
      </c>
      <c r="C1195" s="128"/>
      <c r="D1195" s="147"/>
      <c r="E1195" s="148"/>
      <c r="H1195" s="149"/>
    </row>
    <row r="1196" ht="18.75" customHeight="1" spans="1:8">
      <c r="A1196" s="61">
        <v>2210199</v>
      </c>
      <c r="B1196" s="61" t="s">
        <v>965</v>
      </c>
      <c r="C1196" s="128"/>
      <c r="D1196" s="147">
        <v>385</v>
      </c>
      <c r="E1196" s="148"/>
      <c r="H1196" s="149"/>
    </row>
    <row r="1197" ht="18.75" customHeight="1" spans="1:8">
      <c r="A1197" s="61">
        <v>22102</v>
      </c>
      <c r="B1197" s="61" t="s">
        <v>966</v>
      </c>
      <c r="C1197" s="127">
        <v>9199</v>
      </c>
      <c r="D1197" s="147">
        <v>6001.226</v>
      </c>
      <c r="E1197" s="148">
        <f t="shared" si="50"/>
        <v>0.65237808457441</v>
      </c>
      <c r="H1197" s="149"/>
    </row>
    <row r="1198" ht="18.75" customHeight="1" spans="1:8">
      <c r="A1198" s="61">
        <v>2210201</v>
      </c>
      <c r="B1198" s="61" t="s">
        <v>967</v>
      </c>
      <c r="C1198" s="128">
        <v>9199</v>
      </c>
      <c r="D1198" s="147">
        <v>6001.226</v>
      </c>
      <c r="E1198" s="148">
        <f t="shared" si="50"/>
        <v>0.65237808457441</v>
      </c>
      <c r="H1198" s="149"/>
    </row>
    <row r="1199" ht="18.75" customHeight="1" spans="1:8">
      <c r="A1199" s="61">
        <v>2210202</v>
      </c>
      <c r="B1199" s="61" t="s">
        <v>968</v>
      </c>
      <c r="C1199" s="128"/>
      <c r="D1199" s="147"/>
      <c r="E1199" s="148"/>
      <c r="H1199" s="149"/>
    </row>
    <row r="1200" ht="18.75" customHeight="1" spans="1:8">
      <c r="A1200" s="61">
        <v>2210203</v>
      </c>
      <c r="B1200" s="61" t="s">
        <v>969</v>
      </c>
      <c r="C1200" s="128"/>
      <c r="D1200" s="147"/>
      <c r="E1200" s="148"/>
      <c r="H1200" s="149"/>
    </row>
    <row r="1201" ht="18.75" customHeight="1" spans="1:8">
      <c r="A1201" s="61">
        <v>22103</v>
      </c>
      <c r="B1201" s="61" t="s">
        <v>970</v>
      </c>
      <c r="C1201" s="127"/>
      <c r="D1201" s="147"/>
      <c r="E1201" s="148"/>
      <c r="H1201" s="149"/>
    </row>
    <row r="1202" ht="18.75" customHeight="1" spans="1:8">
      <c r="A1202" s="61">
        <v>2210301</v>
      </c>
      <c r="B1202" s="61" t="s">
        <v>971</v>
      </c>
      <c r="C1202" s="128"/>
      <c r="D1202" s="147"/>
      <c r="E1202" s="148"/>
      <c r="H1202" s="149"/>
    </row>
    <row r="1203" ht="18.75" customHeight="1" spans="1:8">
      <c r="A1203" s="61">
        <v>2210302</v>
      </c>
      <c r="B1203" s="61" t="s">
        <v>972</v>
      </c>
      <c r="C1203" s="128"/>
      <c r="D1203" s="147"/>
      <c r="E1203" s="148"/>
      <c r="H1203" s="149"/>
    </row>
    <row r="1204" ht="18.75" customHeight="1" spans="1:8">
      <c r="A1204" s="61">
        <v>2210399</v>
      </c>
      <c r="B1204" s="61" t="s">
        <v>973</v>
      </c>
      <c r="C1204" s="128"/>
      <c r="D1204" s="147"/>
      <c r="E1204" s="148"/>
      <c r="H1204" s="149"/>
    </row>
    <row r="1205" ht="18.75" customHeight="1" spans="1:8">
      <c r="A1205" s="61">
        <v>222</v>
      </c>
      <c r="B1205" s="61" t="s">
        <v>974</v>
      </c>
      <c r="C1205" s="127">
        <v>329</v>
      </c>
      <c r="D1205" s="147">
        <v>163.8</v>
      </c>
      <c r="E1205" s="148">
        <f>D1205/C1205</f>
        <v>0.497872340425532</v>
      </c>
      <c r="H1205" s="149"/>
    </row>
    <row r="1206" ht="18.75" customHeight="1" spans="1:8">
      <c r="A1206" s="61">
        <v>22201</v>
      </c>
      <c r="B1206" s="61" t="s">
        <v>975</v>
      </c>
      <c r="C1206" s="127">
        <v>229</v>
      </c>
      <c r="D1206" s="147">
        <v>163.8</v>
      </c>
      <c r="E1206" s="148">
        <f>D1206/C1206</f>
        <v>0.71528384279476</v>
      </c>
      <c r="H1206" s="149"/>
    </row>
    <row r="1207" ht="18.75" customHeight="1" spans="1:8">
      <c r="A1207" s="61">
        <v>2220101</v>
      </c>
      <c r="B1207" s="61" t="s">
        <v>56</v>
      </c>
      <c r="C1207" s="128">
        <v>148</v>
      </c>
      <c r="D1207" s="147"/>
      <c r="E1207" s="148"/>
      <c r="H1207" s="149"/>
    </row>
    <row r="1208" ht="18.75" customHeight="1" spans="1:8">
      <c r="A1208" s="61">
        <v>2220102</v>
      </c>
      <c r="B1208" s="61" t="s">
        <v>57</v>
      </c>
      <c r="C1208" s="128"/>
      <c r="D1208" s="147"/>
      <c r="E1208" s="148"/>
      <c r="H1208" s="149"/>
    </row>
    <row r="1209" ht="18.75" customHeight="1" spans="1:8">
      <c r="A1209" s="61">
        <v>2220103</v>
      </c>
      <c r="B1209" s="61" t="s">
        <v>58</v>
      </c>
      <c r="C1209" s="128"/>
      <c r="D1209" s="147"/>
      <c r="E1209" s="148"/>
      <c r="H1209" s="149"/>
    </row>
    <row r="1210" ht="18.75" customHeight="1" spans="1:8">
      <c r="A1210" s="61">
        <v>2220104</v>
      </c>
      <c r="B1210" s="61" t="s">
        <v>976</v>
      </c>
      <c r="C1210" s="128"/>
      <c r="D1210" s="147"/>
      <c r="E1210" s="148"/>
      <c r="H1210" s="149"/>
    </row>
    <row r="1211" ht="18.75" customHeight="1" spans="1:8">
      <c r="A1211" s="61">
        <v>2220105</v>
      </c>
      <c r="B1211" s="61" t="s">
        <v>977</v>
      </c>
      <c r="C1211" s="128"/>
      <c r="D1211" s="147"/>
      <c r="E1211" s="148"/>
      <c r="H1211" s="149"/>
    </row>
    <row r="1212" ht="18.75" customHeight="1" spans="1:8">
      <c r="A1212" s="61">
        <v>2220106</v>
      </c>
      <c r="B1212" s="61" t="s">
        <v>978</v>
      </c>
      <c r="C1212" s="128"/>
      <c r="D1212" s="147"/>
      <c r="E1212" s="148"/>
      <c r="H1212" s="149"/>
    </row>
    <row r="1213" ht="18.75" customHeight="1" spans="1:8">
      <c r="A1213" s="61">
        <v>2220107</v>
      </c>
      <c r="B1213" s="61" t="s">
        <v>979</v>
      </c>
      <c r="C1213" s="128"/>
      <c r="D1213" s="147"/>
      <c r="E1213" s="148"/>
      <c r="H1213" s="149"/>
    </row>
    <row r="1214" ht="18.75" customHeight="1" spans="1:8">
      <c r="A1214" s="61">
        <v>2220112</v>
      </c>
      <c r="B1214" s="61" t="s">
        <v>980</v>
      </c>
      <c r="C1214" s="128"/>
      <c r="D1214" s="147"/>
      <c r="E1214" s="148"/>
      <c r="H1214" s="149"/>
    </row>
    <row r="1215" ht="18.75" customHeight="1" spans="1:8">
      <c r="A1215" s="61">
        <v>2220113</v>
      </c>
      <c r="B1215" s="61" t="s">
        <v>981</v>
      </c>
      <c r="C1215" s="128"/>
      <c r="D1215" s="147"/>
      <c r="E1215" s="148"/>
      <c r="H1215" s="149"/>
    </row>
    <row r="1216" ht="18.75" customHeight="1" spans="1:8">
      <c r="A1216" s="61">
        <v>2220114</v>
      </c>
      <c r="B1216" s="61" t="s">
        <v>982</v>
      </c>
      <c r="C1216" s="128"/>
      <c r="D1216" s="147"/>
      <c r="E1216" s="148"/>
      <c r="H1216" s="149"/>
    </row>
    <row r="1217" ht="18.75" customHeight="1" spans="1:8">
      <c r="A1217" s="61">
        <v>2220115</v>
      </c>
      <c r="B1217" s="61" t="s">
        <v>983</v>
      </c>
      <c r="C1217" s="128"/>
      <c r="D1217" s="147"/>
      <c r="E1217" s="148"/>
      <c r="H1217" s="149"/>
    </row>
    <row r="1218" ht="18.75" customHeight="1" spans="1:8">
      <c r="A1218" s="61">
        <v>2220118</v>
      </c>
      <c r="B1218" s="61" t="s">
        <v>984</v>
      </c>
      <c r="C1218" s="128"/>
      <c r="D1218" s="147"/>
      <c r="E1218" s="148"/>
      <c r="H1218" s="149"/>
    </row>
    <row r="1219" ht="18.75" customHeight="1" spans="1:8">
      <c r="A1219" s="61">
        <v>2220119</v>
      </c>
      <c r="B1219" s="61" t="s">
        <v>985</v>
      </c>
      <c r="C1219" s="128"/>
      <c r="D1219" s="147"/>
      <c r="E1219" s="148"/>
      <c r="H1219" s="149"/>
    </row>
    <row r="1220" ht="18.75" customHeight="1" spans="1:8">
      <c r="A1220" s="61">
        <v>2220120</v>
      </c>
      <c r="B1220" s="61" t="s">
        <v>986</v>
      </c>
      <c r="C1220" s="128"/>
      <c r="D1220" s="147"/>
      <c r="E1220" s="148"/>
      <c r="H1220" s="149"/>
    </row>
    <row r="1221" ht="18.75" customHeight="1" spans="1:8">
      <c r="A1221" s="61">
        <v>2220121</v>
      </c>
      <c r="B1221" s="61" t="s">
        <v>987</v>
      </c>
      <c r="C1221" s="128"/>
      <c r="D1221" s="147"/>
      <c r="E1221" s="148"/>
      <c r="H1221" s="149"/>
    </row>
    <row r="1222" ht="18.75" customHeight="1" spans="1:8">
      <c r="A1222" s="61">
        <v>2220150</v>
      </c>
      <c r="B1222" s="61" t="s">
        <v>65</v>
      </c>
      <c r="C1222" s="128"/>
      <c r="D1222" s="147"/>
      <c r="E1222" s="148"/>
      <c r="H1222" s="149"/>
    </row>
    <row r="1223" ht="18.75" customHeight="1" spans="1:8">
      <c r="A1223" s="61">
        <v>2220199</v>
      </c>
      <c r="B1223" s="61" t="s">
        <v>988</v>
      </c>
      <c r="C1223" s="128">
        <v>81</v>
      </c>
      <c r="D1223" s="147">
        <v>163.8</v>
      </c>
      <c r="E1223" s="148">
        <f>D1223/C1223</f>
        <v>2.02222222222222</v>
      </c>
      <c r="H1223" s="149"/>
    </row>
    <row r="1224" ht="18.75" customHeight="1" spans="1:8">
      <c r="A1224" s="61">
        <v>22203</v>
      </c>
      <c r="B1224" s="61" t="s">
        <v>989</v>
      </c>
      <c r="C1224" s="127"/>
      <c r="D1224" s="147"/>
      <c r="E1224" s="148"/>
      <c r="H1224" s="149"/>
    </row>
    <row r="1225" ht="18.75" customHeight="1" spans="1:8">
      <c r="A1225" s="61">
        <v>2220301</v>
      </c>
      <c r="B1225" s="61" t="s">
        <v>990</v>
      </c>
      <c r="C1225" s="128"/>
      <c r="D1225" s="147"/>
      <c r="E1225" s="148"/>
      <c r="H1225" s="149"/>
    </row>
    <row r="1226" ht="18.75" customHeight="1" spans="1:8">
      <c r="A1226" s="61">
        <v>2220303</v>
      </c>
      <c r="B1226" s="61" t="s">
        <v>991</v>
      </c>
      <c r="C1226" s="128"/>
      <c r="D1226" s="147"/>
      <c r="E1226" s="148"/>
      <c r="H1226" s="149"/>
    </row>
    <row r="1227" ht="18.75" customHeight="1" spans="1:8">
      <c r="A1227" s="61">
        <v>2220304</v>
      </c>
      <c r="B1227" s="61" t="s">
        <v>992</v>
      </c>
      <c r="C1227" s="128"/>
      <c r="D1227" s="147"/>
      <c r="E1227" s="148"/>
      <c r="H1227" s="149"/>
    </row>
    <row r="1228" ht="18.75" customHeight="1" spans="1:8">
      <c r="A1228" s="61">
        <v>2220305</v>
      </c>
      <c r="B1228" s="61" t="s">
        <v>993</v>
      </c>
      <c r="C1228" s="128"/>
      <c r="D1228" s="147"/>
      <c r="E1228" s="148"/>
      <c r="H1228" s="149"/>
    </row>
    <row r="1229" ht="18.75" customHeight="1" spans="1:8">
      <c r="A1229" s="61">
        <v>2220399</v>
      </c>
      <c r="B1229" s="61" t="s">
        <v>994</v>
      </c>
      <c r="C1229" s="128"/>
      <c r="D1229" s="147"/>
      <c r="E1229" s="148"/>
      <c r="H1229" s="149"/>
    </row>
    <row r="1230" ht="18.75" customHeight="1" spans="1:8">
      <c r="A1230" s="61">
        <v>22204</v>
      </c>
      <c r="B1230" s="61" t="s">
        <v>995</v>
      </c>
      <c r="C1230" s="127">
        <v>100</v>
      </c>
      <c r="D1230" s="147"/>
      <c r="E1230" s="148"/>
      <c r="H1230" s="149"/>
    </row>
    <row r="1231" ht="18.75" customHeight="1" spans="1:8">
      <c r="A1231" s="61">
        <v>2220401</v>
      </c>
      <c r="B1231" s="61" t="s">
        <v>996</v>
      </c>
      <c r="C1231" s="128"/>
      <c r="D1231" s="147"/>
      <c r="E1231" s="148"/>
      <c r="H1231" s="149"/>
    </row>
    <row r="1232" ht="18.75" customHeight="1" spans="1:8">
      <c r="A1232" s="61">
        <v>2220402</v>
      </c>
      <c r="B1232" s="61" t="s">
        <v>997</v>
      </c>
      <c r="C1232" s="128"/>
      <c r="D1232" s="147"/>
      <c r="E1232" s="148"/>
      <c r="H1232" s="149"/>
    </row>
    <row r="1233" ht="18.75" customHeight="1" spans="1:8">
      <c r="A1233" s="61">
        <v>2220403</v>
      </c>
      <c r="B1233" s="61" t="s">
        <v>998</v>
      </c>
      <c r="C1233" s="128"/>
      <c r="D1233" s="147"/>
      <c r="E1233" s="148"/>
      <c r="H1233" s="149"/>
    </row>
    <row r="1234" ht="18.75" customHeight="1" spans="1:8">
      <c r="A1234" s="61">
        <v>2220404</v>
      </c>
      <c r="B1234" s="61" t="s">
        <v>999</v>
      </c>
      <c r="C1234" s="128"/>
      <c r="D1234" s="147"/>
      <c r="E1234" s="148"/>
      <c r="H1234" s="149"/>
    </row>
    <row r="1235" ht="18.75" customHeight="1" spans="1:8">
      <c r="A1235" s="61">
        <v>2220499</v>
      </c>
      <c r="B1235" s="61" t="s">
        <v>1000</v>
      </c>
      <c r="C1235" s="128">
        <v>100</v>
      </c>
      <c r="D1235" s="147"/>
      <c r="E1235" s="148"/>
      <c r="H1235" s="149"/>
    </row>
    <row r="1236" ht="18.75" customHeight="1" spans="1:8">
      <c r="A1236" s="61">
        <v>22205</v>
      </c>
      <c r="B1236" s="61" t="s">
        <v>1001</v>
      </c>
      <c r="C1236" s="127"/>
      <c r="D1236" s="147"/>
      <c r="E1236" s="148"/>
      <c r="H1236" s="149"/>
    </row>
    <row r="1237" ht="18.75" customHeight="1" spans="1:8">
      <c r="A1237" s="61">
        <v>2220501</v>
      </c>
      <c r="B1237" s="61" t="s">
        <v>1002</v>
      </c>
      <c r="C1237" s="128"/>
      <c r="D1237" s="147"/>
      <c r="E1237" s="148"/>
      <c r="H1237" s="149"/>
    </row>
    <row r="1238" ht="18.75" customHeight="1" spans="1:8">
      <c r="A1238" s="61">
        <v>2220502</v>
      </c>
      <c r="B1238" s="61" t="s">
        <v>1003</v>
      </c>
      <c r="C1238" s="128"/>
      <c r="D1238" s="147"/>
      <c r="E1238" s="148"/>
      <c r="H1238" s="149"/>
    </row>
    <row r="1239" ht="18.75" customHeight="1" spans="1:8">
      <c r="A1239" s="61">
        <v>2220503</v>
      </c>
      <c r="B1239" s="61" t="s">
        <v>1004</v>
      </c>
      <c r="C1239" s="128"/>
      <c r="D1239" s="147"/>
      <c r="E1239" s="148"/>
      <c r="H1239" s="149"/>
    </row>
    <row r="1240" ht="18.75" customHeight="1" spans="1:8">
      <c r="A1240" s="61">
        <v>2220504</v>
      </c>
      <c r="B1240" s="61" t="s">
        <v>1005</v>
      </c>
      <c r="C1240" s="128"/>
      <c r="D1240" s="147"/>
      <c r="E1240" s="148"/>
      <c r="H1240" s="149"/>
    </row>
    <row r="1241" ht="18.75" customHeight="1" spans="1:8">
      <c r="A1241" s="61">
        <v>2220505</v>
      </c>
      <c r="B1241" s="61" t="s">
        <v>1006</v>
      </c>
      <c r="C1241" s="128"/>
      <c r="D1241" s="147"/>
      <c r="E1241" s="148"/>
      <c r="H1241" s="149"/>
    </row>
    <row r="1242" ht="18.75" customHeight="1" spans="1:8">
      <c r="A1242" s="61">
        <v>2220506</v>
      </c>
      <c r="B1242" s="61" t="s">
        <v>1007</v>
      </c>
      <c r="C1242" s="128"/>
      <c r="D1242" s="147"/>
      <c r="E1242" s="148"/>
      <c r="H1242" s="149"/>
    </row>
    <row r="1243" ht="18.75" customHeight="1" spans="1:8">
      <c r="A1243" s="61">
        <v>2220507</v>
      </c>
      <c r="B1243" s="61" t="s">
        <v>1008</v>
      </c>
      <c r="C1243" s="128"/>
      <c r="D1243" s="147"/>
      <c r="E1243" s="148"/>
      <c r="H1243" s="149"/>
    </row>
    <row r="1244" ht="18.75" customHeight="1" spans="1:8">
      <c r="A1244" s="61">
        <v>2220508</v>
      </c>
      <c r="B1244" s="61" t="s">
        <v>1009</v>
      </c>
      <c r="C1244" s="128"/>
      <c r="D1244" s="147"/>
      <c r="E1244" s="148"/>
      <c r="H1244" s="149"/>
    </row>
    <row r="1245" ht="18.75" customHeight="1" spans="1:8">
      <c r="A1245" s="61">
        <v>2220509</v>
      </c>
      <c r="B1245" s="61" t="s">
        <v>1010</v>
      </c>
      <c r="C1245" s="128"/>
      <c r="D1245" s="147"/>
      <c r="E1245" s="148"/>
      <c r="H1245" s="149"/>
    </row>
    <row r="1246" ht="18.75" customHeight="1" spans="1:8">
      <c r="A1246" s="61">
        <v>2220510</v>
      </c>
      <c r="B1246" s="61" t="s">
        <v>1011</v>
      </c>
      <c r="C1246" s="128"/>
      <c r="D1246" s="147"/>
      <c r="E1246" s="148"/>
      <c r="H1246" s="149"/>
    </row>
    <row r="1247" ht="18.75" customHeight="1" spans="1:8">
      <c r="A1247" s="61">
        <v>2220511</v>
      </c>
      <c r="B1247" s="61" t="s">
        <v>1012</v>
      </c>
      <c r="C1247" s="128"/>
      <c r="D1247" s="147"/>
      <c r="E1247" s="148"/>
      <c r="H1247" s="149"/>
    </row>
    <row r="1248" ht="18.75" customHeight="1" spans="1:8">
      <c r="A1248" s="61">
        <v>2220599</v>
      </c>
      <c r="B1248" s="61" t="s">
        <v>1013</v>
      </c>
      <c r="C1248" s="128"/>
      <c r="D1248" s="147"/>
      <c r="E1248" s="148"/>
      <c r="H1248" s="149"/>
    </row>
    <row r="1249" ht="18.75" customHeight="1" spans="1:8">
      <c r="A1249" s="61">
        <v>224</v>
      </c>
      <c r="B1249" s="61" t="s">
        <v>1014</v>
      </c>
      <c r="C1249" s="127">
        <v>2949</v>
      </c>
      <c r="D1249" s="147">
        <v>2748.9</v>
      </c>
      <c r="E1249" s="148">
        <f t="shared" ref="E1249:E1251" si="51">D1249/C1249</f>
        <v>0.932146490335707</v>
      </c>
      <c r="H1249" s="149"/>
    </row>
    <row r="1250" ht="18.75" customHeight="1" spans="1:8">
      <c r="A1250" s="61">
        <v>22401</v>
      </c>
      <c r="B1250" s="61" t="s">
        <v>1015</v>
      </c>
      <c r="C1250" s="127">
        <v>943</v>
      </c>
      <c r="D1250" s="147">
        <v>1197.7</v>
      </c>
      <c r="E1250" s="148">
        <f t="shared" si="51"/>
        <v>1.27009544008484</v>
      </c>
      <c r="H1250" s="149"/>
    </row>
    <row r="1251" ht="18.75" customHeight="1" spans="1:8">
      <c r="A1251" s="61">
        <v>2240101</v>
      </c>
      <c r="B1251" s="61" t="s">
        <v>56</v>
      </c>
      <c r="C1251" s="128">
        <v>626</v>
      </c>
      <c r="D1251" s="147">
        <v>900.2</v>
      </c>
      <c r="E1251" s="148">
        <f t="shared" si="51"/>
        <v>1.43801916932907</v>
      </c>
      <c r="H1251" s="149"/>
    </row>
    <row r="1252" ht="18.75" customHeight="1" spans="1:8">
      <c r="A1252" s="61">
        <v>2240102</v>
      </c>
      <c r="B1252" s="61" t="s">
        <v>57</v>
      </c>
      <c r="C1252" s="128"/>
      <c r="D1252" s="147"/>
      <c r="E1252" s="148"/>
      <c r="H1252" s="149"/>
    </row>
    <row r="1253" ht="18.75" customHeight="1" spans="1:8">
      <c r="A1253" s="61">
        <v>2240103</v>
      </c>
      <c r="B1253" s="61" t="s">
        <v>58</v>
      </c>
      <c r="C1253" s="128"/>
      <c r="D1253" s="147"/>
      <c r="E1253" s="148"/>
      <c r="H1253" s="149"/>
    </row>
    <row r="1254" ht="18.75" customHeight="1" spans="1:8">
      <c r="A1254" s="61">
        <v>2240104</v>
      </c>
      <c r="B1254" s="61" t="s">
        <v>1016</v>
      </c>
      <c r="C1254" s="128"/>
      <c r="D1254" s="147"/>
      <c r="E1254" s="148"/>
      <c r="H1254" s="149"/>
    </row>
    <row r="1255" ht="18.75" customHeight="1" spans="1:8">
      <c r="A1255" s="61">
        <v>2240105</v>
      </c>
      <c r="B1255" s="61" t="s">
        <v>1017</v>
      </c>
      <c r="C1255" s="128"/>
      <c r="D1255" s="147"/>
      <c r="E1255" s="148"/>
      <c r="H1255" s="149"/>
    </row>
    <row r="1256" ht="18.75" customHeight="1" spans="1:8">
      <c r="A1256" s="61">
        <v>2240106</v>
      </c>
      <c r="B1256" s="61" t="s">
        <v>1018</v>
      </c>
      <c r="C1256" s="128"/>
      <c r="D1256" s="147"/>
      <c r="E1256" s="148"/>
      <c r="H1256" s="149"/>
    </row>
    <row r="1257" ht="18.75" customHeight="1" spans="1:8">
      <c r="A1257" s="61">
        <v>2240108</v>
      </c>
      <c r="B1257" s="61" t="s">
        <v>1019</v>
      </c>
      <c r="C1257" s="128"/>
      <c r="D1257" s="147"/>
      <c r="E1257" s="148"/>
      <c r="H1257" s="149"/>
    </row>
    <row r="1258" ht="18.75" customHeight="1" spans="1:8">
      <c r="A1258" s="61">
        <v>2240109</v>
      </c>
      <c r="B1258" s="61" t="s">
        <v>1020</v>
      </c>
      <c r="C1258" s="128"/>
      <c r="D1258" s="147"/>
      <c r="E1258" s="148"/>
      <c r="H1258" s="149"/>
    </row>
    <row r="1259" ht="18.75" customHeight="1" spans="1:8">
      <c r="A1259" s="61">
        <v>2240150</v>
      </c>
      <c r="B1259" s="61" t="s">
        <v>65</v>
      </c>
      <c r="C1259" s="128">
        <v>117</v>
      </c>
      <c r="D1259" s="147">
        <v>261.8</v>
      </c>
      <c r="E1259" s="148">
        <f t="shared" ref="E1259:E1261" si="52">D1259/C1259</f>
        <v>2.23760683760684</v>
      </c>
      <c r="H1259" s="149"/>
    </row>
    <row r="1260" ht="18.75" customHeight="1" spans="1:8">
      <c r="A1260" s="61">
        <v>2240199</v>
      </c>
      <c r="B1260" s="61" t="s">
        <v>1021</v>
      </c>
      <c r="C1260" s="128">
        <v>200</v>
      </c>
      <c r="D1260" s="147">
        <v>35.7</v>
      </c>
      <c r="E1260" s="148">
        <f t="shared" si="52"/>
        <v>0.1785</v>
      </c>
      <c r="H1260" s="149"/>
    </row>
    <row r="1261" ht="18.75" customHeight="1" spans="1:8">
      <c r="A1261" s="61">
        <v>22402</v>
      </c>
      <c r="B1261" s="61" t="s">
        <v>1022</v>
      </c>
      <c r="C1261" s="127">
        <v>1100</v>
      </c>
      <c r="D1261" s="147">
        <v>598.5</v>
      </c>
      <c r="E1261" s="148">
        <f t="shared" si="52"/>
        <v>0.544090909090909</v>
      </c>
      <c r="H1261" s="149"/>
    </row>
    <row r="1262" ht="18.75" customHeight="1" spans="1:8">
      <c r="A1262" s="61">
        <v>2240201</v>
      </c>
      <c r="B1262" s="61" t="s">
        <v>56</v>
      </c>
      <c r="C1262" s="128"/>
      <c r="D1262" s="147"/>
      <c r="E1262" s="148"/>
      <c r="H1262" s="149"/>
    </row>
    <row r="1263" ht="18.75" customHeight="1" spans="1:8">
      <c r="A1263" s="61">
        <v>2240202</v>
      </c>
      <c r="B1263" s="61" t="s">
        <v>57</v>
      </c>
      <c r="C1263" s="128"/>
      <c r="D1263" s="147"/>
      <c r="E1263" s="148"/>
      <c r="H1263" s="149"/>
    </row>
    <row r="1264" ht="18.75" customHeight="1" spans="1:8">
      <c r="A1264" s="61">
        <v>2240203</v>
      </c>
      <c r="B1264" s="61" t="s">
        <v>58</v>
      </c>
      <c r="C1264" s="128"/>
      <c r="D1264" s="147"/>
      <c r="E1264" s="148"/>
      <c r="H1264" s="149"/>
    </row>
    <row r="1265" ht="18.75" customHeight="1" spans="1:8">
      <c r="A1265" s="61">
        <v>2240204</v>
      </c>
      <c r="B1265" s="61" t="s">
        <v>1023</v>
      </c>
      <c r="C1265" s="128"/>
      <c r="D1265" s="147"/>
      <c r="E1265" s="148"/>
      <c r="H1265" s="149"/>
    </row>
    <row r="1266" ht="18.75" customHeight="1" spans="1:8">
      <c r="A1266" s="57">
        <v>2240250</v>
      </c>
      <c r="B1266" s="57" t="s">
        <v>65</v>
      </c>
      <c r="C1266" s="128"/>
      <c r="D1266" s="147"/>
      <c r="E1266" s="148"/>
      <c r="H1266" s="149"/>
    </row>
    <row r="1267" ht="18.75" customHeight="1" spans="1:8">
      <c r="A1267" s="61">
        <v>2240299</v>
      </c>
      <c r="B1267" s="61" t="s">
        <v>1024</v>
      </c>
      <c r="C1267" s="128">
        <v>1100</v>
      </c>
      <c r="D1267" s="147">
        <v>598.5</v>
      </c>
      <c r="E1267" s="148">
        <f t="shared" ref="E1267:E1269" si="53">D1267/C1267</f>
        <v>0.544090909090909</v>
      </c>
      <c r="H1267" s="149"/>
    </row>
    <row r="1268" ht="18.75" customHeight="1" spans="1:8">
      <c r="A1268" s="61">
        <v>22404</v>
      </c>
      <c r="B1268" s="61" t="s">
        <v>1025</v>
      </c>
      <c r="C1268" s="127">
        <v>785</v>
      </c>
      <c r="D1268" s="147">
        <v>320.6</v>
      </c>
      <c r="E1268" s="148">
        <f t="shared" si="53"/>
        <v>0.408407643312102</v>
      </c>
      <c r="H1268" s="149"/>
    </row>
    <row r="1269" ht="18.75" customHeight="1" spans="1:8">
      <c r="A1269" s="61">
        <v>2240401</v>
      </c>
      <c r="B1269" s="61" t="s">
        <v>56</v>
      </c>
      <c r="C1269" s="128">
        <v>586</v>
      </c>
      <c r="D1269" s="147">
        <v>144.9</v>
      </c>
      <c r="E1269" s="148">
        <f t="shared" si="53"/>
        <v>0.247269624573379</v>
      </c>
      <c r="H1269" s="149"/>
    </row>
    <row r="1270" ht="18.75" customHeight="1" spans="1:8">
      <c r="A1270" s="61">
        <v>2240402</v>
      </c>
      <c r="B1270" s="61" t="s">
        <v>57</v>
      </c>
      <c r="C1270" s="128"/>
      <c r="D1270" s="147"/>
      <c r="E1270" s="148"/>
      <c r="H1270" s="149"/>
    </row>
    <row r="1271" ht="18.75" customHeight="1" spans="1:8">
      <c r="A1271" s="61">
        <v>2240403</v>
      </c>
      <c r="B1271" s="61" t="s">
        <v>58</v>
      </c>
      <c r="C1271" s="128"/>
      <c r="D1271" s="147"/>
      <c r="E1271" s="148"/>
      <c r="H1271" s="149"/>
    </row>
    <row r="1272" ht="18.75" customHeight="1" spans="1:8">
      <c r="A1272" s="61">
        <v>2240404</v>
      </c>
      <c r="B1272" s="61" t="s">
        <v>1026</v>
      </c>
      <c r="C1272" s="128"/>
      <c r="D1272" s="147"/>
      <c r="E1272" s="148"/>
      <c r="H1272" s="149"/>
    </row>
    <row r="1273" ht="18.75" customHeight="1" spans="1:8">
      <c r="A1273" s="61">
        <v>2240405</v>
      </c>
      <c r="B1273" s="61" t="s">
        <v>1027</v>
      </c>
      <c r="C1273" s="128"/>
      <c r="D1273" s="147"/>
      <c r="E1273" s="148"/>
      <c r="H1273" s="149"/>
    </row>
    <row r="1274" ht="18.75" customHeight="1" spans="1:8">
      <c r="A1274" s="61">
        <v>2240450</v>
      </c>
      <c r="B1274" s="61" t="s">
        <v>65</v>
      </c>
      <c r="C1274" s="128">
        <v>199</v>
      </c>
      <c r="D1274" s="147">
        <v>175.7</v>
      </c>
      <c r="E1274" s="148">
        <f t="shared" ref="E1274:E1277" si="54">D1274/C1274</f>
        <v>0.882914572864322</v>
      </c>
      <c r="H1274" s="149"/>
    </row>
    <row r="1275" ht="18.75" customHeight="1" spans="1:8">
      <c r="A1275" s="61">
        <v>2240499</v>
      </c>
      <c r="B1275" s="61" t="s">
        <v>1028</v>
      </c>
      <c r="C1275" s="128"/>
      <c r="D1275" s="147"/>
      <c r="E1275" s="148"/>
      <c r="H1275" s="149"/>
    </row>
    <row r="1276" ht="18.75" customHeight="1" spans="1:8">
      <c r="A1276" s="61">
        <v>22405</v>
      </c>
      <c r="B1276" s="61" t="s">
        <v>1029</v>
      </c>
      <c r="C1276" s="127">
        <v>121</v>
      </c>
      <c r="D1276" s="147">
        <v>77</v>
      </c>
      <c r="E1276" s="148">
        <f t="shared" si="54"/>
        <v>0.636363636363636</v>
      </c>
      <c r="H1276" s="149"/>
    </row>
    <row r="1277" ht="18.75" customHeight="1" spans="1:8">
      <c r="A1277" s="61">
        <v>2240501</v>
      </c>
      <c r="B1277" s="61" t="s">
        <v>56</v>
      </c>
      <c r="C1277" s="128">
        <v>48</v>
      </c>
      <c r="D1277" s="147">
        <v>1.4</v>
      </c>
      <c r="E1277" s="148">
        <f t="shared" si="54"/>
        <v>0.0291666666666667</v>
      </c>
      <c r="H1277" s="149"/>
    </row>
    <row r="1278" ht="18.75" customHeight="1" spans="1:8">
      <c r="A1278" s="61">
        <v>2240502</v>
      </c>
      <c r="B1278" s="61" t="s">
        <v>57</v>
      </c>
      <c r="C1278" s="128"/>
      <c r="D1278" s="147"/>
      <c r="E1278" s="148"/>
      <c r="H1278" s="149"/>
    </row>
    <row r="1279" ht="18.75" customHeight="1" spans="1:8">
      <c r="A1279" s="61">
        <v>2240503</v>
      </c>
      <c r="B1279" s="61" t="s">
        <v>58</v>
      </c>
      <c r="C1279" s="128"/>
      <c r="D1279" s="147"/>
      <c r="E1279" s="148"/>
      <c r="H1279" s="149"/>
    </row>
    <row r="1280" ht="18.75" customHeight="1" spans="1:8">
      <c r="A1280" s="61">
        <v>2240504</v>
      </c>
      <c r="B1280" s="61" t="s">
        <v>1030</v>
      </c>
      <c r="C1280" s="128"/>
      <c r="D1280" s="147"/>
      <c r="E1280" s="148"/>
      <c r="H1280" s="149"/>
    </row>
    <row r="1281" ht="18.75" customHeight="1" spans="1:8">
      <c r="A1281" s="61">
        <v>2240505</v>
      </c>
      <c r="B1281" s="61" t="s">
        <v>1031</v>
      </c>
      <c r="C1281" s="128"/>
      <c r="D1281" s="147"/>
      <c r="E1281" s="148"/>
      <c r="H1281" s="149"/>
    </row>
    <row r="1282" ht="18.75" customHeight="1" spans="1:8">
      <c r="A1282" s="61">
        <v>2240506</v>
      </c>
      <c r="B1282" s="61" t="s">
        <v>1032</v>
      </c>
      <c r="C1282" s="128"/>
      <c r="D1282" s="147"/>
      <c r="E1282" s="148"/>
      <c r="H1282" s="149"/>
    </row>
    <row r="1283" ht="18.75" customHeight="1" spans="1:8">
      <c r="A1283" s="61">
        <v>2240507</v>
      </c>
      <c r="B1283" s="61" t="s">
        <v>1033</v>
      </c>
      <c r="C1283" s="128"/>
      <c r="D1283" s="147"/>
      <c r="E1283" s="148"/>
      <c r="H1283" s="149"/>
    </row>
    <row r="1284" ht="18.75" customHeight="1" spans="1:8">
      <c r="A1284" s="61">
        <v>2240508</v>
      </c>
      <c r="B1284" s="61" t="s">
        <v>1034</v>
      </c>
      <c r="C1284" s="128"/>
      <c r="D1284" s="147"/>
      <c r="E1284" s="148"/>
      <c r="H1284" s="149"/>
    </row>
    <row r="1285" ht="18.75" customHeight="1" spans="1:8">
      <c r="A1285" s="61">
        <v>2240509</v>
      </c>
      <c r="B1285" s="61" t="s">
        <v>1035</v>
      </c>
      <c r="C1285" s="128"/>
      <c r="D1285" s="147"/>
      <c r="E1285" s="148"/>
      <c r="H1285" s="149"/>
    </row>
    <row r="1286" ht="18.75" customHeight="1" spans="1:8">
      <c r="A1286" s="61">
        <v>2240510</v>
      </c>
      <c r="B1286" s="61" t="s">
        <v>1036</v>
      </c>
      <c r="C1286" s="128"/>
      <c r="D1286" s="147"/>
      <c r="E1286" s="148"/>
      <c r="H1286" s="149"/>
    </row>
    <row r="1287" ht="18.75" customHeight="1" spans="1:8">
      <c r="A1287" s="61">
        <v>2240550</v>
      </c>
      <c r="B1287" s="61" t="s">
        <v>1037</v>
      </c>
      <c r="C1287" s="128">
        <v>73</v>
      </c>
      <c r="D1287" s="147">
        <v>75.6</v>
      </c>
      <c r="E1287" s="148">
        <f>D1287/C1287</f>
        <v>1.03561643835616</v>
      </c>
      <c r="H1287" s="149"/>
    </row>
    <row r="1288" ht="18.75" customHeight="1" spans="1:8">
      <c r="A1288" s="61">
        <v>2240599</v>
      </c>
      <c r="B1288" s="61" t="s">
        <v>1038</v>
      </c>
      <c r="C1288" s="128"/>
      <c r="D1288" s="147"/>
      <c r="E1288" s="148"/>
      <c r="H1288" s="149"/>
    </row>
    <row r="1289" ht="18.75" customHeight="1" spans="1:8">
      <c r="A1289" s="61">
        <v>22406</v>
      </c>
      <c r="B1289" s="61" t="s">
        <v>1039</v>
      </c>
      <c r="C1289" s="127"/>
      <c r="D1289" s="147"/>
      <c r="E1289" s="148"/>
      <c r="H1289" s="149"/>
    </row>
    <row r="1290" ht="18.75" customHeight="1" spans="1:8">
      <c r="A1290" s="61">
        <v>2240601</v>
      </c>
      <c r="B1290" s="61" t="s">
        <v>1040</v>
      </c>
      <c r="C1290" s="128"/>
      <c r="D1290" s="147"/>
      <c r="E1290" s="148"/>
      <c r="H1290" s="149"/>
    </row>
    <row r="1291" ht="18.75" customHeight="1" spans="1:8">
      <c r="A1291" s="61">
        <v>2240602</v>
      </c>
      <c r="B1291" s="61" t="s">
        <v>1041</v>
      </c>
      <c r="C1291" s="128"/>
      <c r="D1291" s="147"/>
      <c r="E1291" s="148"/>
      <c r="H1291" s="149"/>
    </row>
    <row r="1292" ht="18.75" customHeight="1" spans="1:8">
      <c r="A1292" s="61">
        <v>2240699</v>
      </c>
      <c r="B1292" s="61" t="s">
        <v>1042</v>
      </c>
      <c r="C1292" s="128"/>
      <c r="D1292" s="147"/>
      <c r="E1292" s="148"/>
      <c r="H1292" s="149"/>
    </row>
    <row r="1293" ht="18.75" customHeight="1" spans="1:8">
      <c r="A1293" s="61">
        <v>22407</v>
      </c>
      <c r="B1293" s="61" t="s">
        <v>1043</v>
      </c>
      <c r="C1293" s="127"/>
      <c r="D1293" s="147">
        <v>555.1</v>
      </c>
      <c r="E1293" s="148"/>
      <c r="H1293" s="149"/>
    </row>
    <row r="1294" ht="18.75" customHeight="1" spans="1:8">
      <c r="A1294" s="61">
        <v>2240703</v>
      </c>
      <c r="B1294" s="61" t="s">
        <v>1044</v>
      </c>
      <c r="C1294" s="128"/>
      <c r="D1294" s="147">
        <v>555.1</v>
      </c>
      <c r="E1294" s="148"/>
      <c r="H1294" s="149"/>
    </row>
    <row r="1295" ht="18.75" customHeight="1" spans="1:8">
      <c r="A1295" s="61">
        <v>2240704</v>
      </c>
      <c r="B1295" s="61" t="s">
        <v>1045</v>
      </c>
      <c r="C1295" s="128"/>
      <c r="D1295" s="147"/>
      <c r="E1295" s="148"/>
      <c r="H1295" s="149"/>
    </row>
    <row r="1296" ht="18.75" customHeight="1" spans="1:8">
      <c r="A1296" s="61">
        <v>2240799</v>
      </c>
      <c r="B1296" s="61" t="s">
        <v>1046</v>
      </c>
      <c r="C1296" s="128"/>
      <c r="D1296" s="147"/>
      <c r="E1296" s="148"/>
      <c r="H1296" s="149"/>
    </row>
    <row r="1297" ht="18.75" customHeight="1" spans="1:8">
      <c r="A1297" s="61">
        <v>22499</v>
      </c>
      <c r="B1297" s="61" t="s">
        <v>1047</v>
      </c>
      <c r="C1297" s="127"/>
      <c r="D1297" s="147"/>
      <c r="E1297" s="148"/>
      <c r="H1297" s="149"/>
    </row>
    <row r="1298" ht="18.75" customHeight="1" spans="1:8">
      <c r="A1298" s="61">
        <v>2249999</v>
      </c>
      <c r="B1298" s="61" t="s">
        <v>1048</v>
      </c>
      <c r="C1298" s="128"/>
      <c r="D1298" s="147"/>
      <c r="E1298" s="148"/>
      <c r="H1298" s="149"/>
    </row>
    <row r="1299" ht="18.75" customHeight="1" spans="1:8">
      <c r="A1299" s="61">
        <v>227</v>
      </c>
      <c r="B1299" s="61" t="s">
        <v>1049</v>
      </c>
      <c r="C1299" s="128"/>
      <c r="D1299" s="147"/>
      <c r="E1299" s="148"/>
      <c r="H1299" s="149"/>
    </row>
    <row r="1300" ht="18.75" customHeight="1" spans="1:8">
      <c r="A1300" s="61">
        <v>229</v>
      </c>
      <c r="B1300" s="61" t="s">
        <v>1050</v>
      </c>
      <c r="C1300" s="127">
        <v>35782</v>
      </c>
      <c r="D1300" s="147">
        <v>20096.3</v>
      </c>
      <c r="E1300" s="148">
        <f t="shared" ref="E1300:E1307" si="55">D1300/C1300</f>
        <v>0.56163154658767</v>
      </c>
      <c r="H1300" s="149"/>
    </row>
    <row r="1301" ht="18.75" customHeight="1" spans="1:8">
      <c r="A1301" s="61">
        <v>22902</v>
      </c>
      <c r="B1301" s="61" t="s">
        <v>1051</v>
      </c>
      <c r="C1301" s="127"/>
      <c r="D1301" s="147"/>
      <c r="E1301" s="148"/>
      <c r="H1301" s="149"/>
    </row>
    <row r="1302" ht="18.75" customHeight="1" spans="1:8">
      <c r="A1302" s="61">
        <v>2290201</v>
      </c>
      <c r="B1302" s="61" t="s">
        <v>1052</v>
      </c>
      <c r="C1302" s="128"/>
      <c r="D1302" s="147"/>
      <c r="E1302" s="148"/>
      <c r="H1302" s="149"/>
    </row>
    <row r="1303" ht="18.75" customHeight="1" spans="1:8">
      <c r="A1303" s="61">
        <v>22999</v>
      </c>
      <c r="B1303" s="61" t="s">
        <v>915</v>
      </c>
      <c r="C1303" s="127">
        <v>35782</v>
      </c>
      <c r="D1303" s="147">
        <v>20096.3</v>
      </c>
      <c r="E1303" s="148">
        <f t="shared" si="55"/>
        <v>0.56163154658767</v>
      </c>
      <c r="H1303" s="149"/>
    </row>
    <row r="1304" ht="18.75" customHeight="1" spans="1:8">
      <c r="A1304" s="61">
        <v>2299999</v>
      </c>
      <c r="B1304" s="61" t="s">
        <v>209</v>
      </c>
      <c r="C1304" s="128">
        <v>35782</v>
      </c>
      <c r="D1304" s="147">
        <v>20096.3</v>
      </c>
      <c r="E1304" s="148">
        <f t="shared" si="55"/>
        <v>0.56163154658767</v>
      </c>
      <c r="H1304" s="149"/>
    </row>
    <row r="1305" ht="18.75" customHeight="1" spans="1:8">
      <c r="A1305" s="61">
        <v>232</v>
      </c>
      <c r="B1305" s="61" t="s">
        <v>1053</v>
      </c>
      <c r="C1305" s="127">
        <v>592</v>
      </c>
      <c r="D1305" s="147">
        <v>700</v>
      </c>
      <c r="E1305" s="148">
        <f t="shared" si="55"/>
        <v>1.18243243243243</v>
      </c>
      <c r="H1305" s="149"/>
    </row>
    <row r="1306" ht="18.75" customHeight="1" spans="1:8">
      <c r="A1306" s="61">
        <v>23203</v>
      </c>
      <c r="B1306" s="61" t="s">
        <v>1054</v>
      </c>
      <c r="C1306" s="127">
        <v>592</v>
      </c>
      <c r="D1306" s="147">
        <v>700</v>
      </c>
      <c r="E1306" s="148">
        <f t="shared" si="55"/>
        <v>1.18243243243243</v>
      </c>
      <c r="H1306" s="149"/>
    </row>
    <row r="1307" ht="18.75" customHeight="1" spans="1:8">
      <c r="A1307" s="61">
        <v>2320301</v>
      </c>
      <c r="B1307" s="61" t="s">
        <v>1055</v>
      </c>
      <c r="C1307" s="128">
        <v>592</v>
      </c>
      <c r="D1307" s="147">
        <v>700</v>
      </c>
      <c r="E1307" s="148">
        <f t="shared" si="55"/>
        <v>1.18243243243243</v>
      </c>
      <c r="H1307" s="149"/>
    </row>
    <row r="1308" ht="18.75" customHeight="1" spans="1:8">
      <c r="A1308" s="61">
        <v>2320302</v>
      </c>
      <c r="B1308" s="61" t="s">
        <v>1056</v>
      </c>
      <c r="C1308" s="128"/>
      <c r="D1308" s="147"/>
      <c r="E1308" s="148"/>
      <c r="H1308" s="149"/>
    </row>
    <row r="1309" ht="18.75" customHeight="1" spans="1:8">
      <c r="A1309" s="61">
        <v>2320303</v>
      </c>
      <c r="B1309" s="61" t="s">
        <v>1057</v>
      </c>
      <c r="C1309" s="128"/>
      <c r="D1309" s="147"/>
      <c r="E1309" s="148"/>
      <c r="H1309" s="149"/>
    </row>
    <row r="1310" ht="18.75" customHeight="1" spans="1:8">
      <c r="A1310" s="61">
        <v>2320399</v>
      </c>
      <c r="B1310" s="61" t="s">
        <v>1058</v>
      </c>
      <c r="C1310" s="128"/>
      <c r="D1310" s="147"/>
      <c r="E1310" s="148"/>
      <c r="H1310" s="149"/>
    </row>
    <row r="1311" ht="18.75" customHeight="1" spans="1:8">
      <c r="A1311" s="61">
        <v>233</v>
      </c>
      <c r="B1311" s="61" t="s">
        <v>1059</v>
      </c>
      <c r="C1311" s="127">
        <v>1</v>
      </c>
      <c r="D1311" s="147">
        <v>26.6</v>
      </c>
      <c r="E1311" s="148">
        <f t="shared" ref="E1311:E1315" si="56">D1311/C1311</f>
        <v>26.6</v>
      </c>
      <c r="H1311" s="149"/>
    </row>
    <row r="1312" ht="18.75" customHeight="1" spans="1:8">
      <c r="A1312" s="61">
        <v>23303</v>
      </c>
      <c r="B1312" s="61" t="s">
        <v>1060</v>
      </c>
      <c r="C1312" s="128">
        <v>1</v>
      </c>
      <c r="D1312" s="147">
        <v>26.6</v>
      </c>
      <c r="E1312" s="148">
        <f t="shared" si="56"/>
        <v>26.6</v>
      </c>
      <c r="H1312" s="149"/>
    </row>
    <row r="1313" ht="18.75" customHeight="1" spans="1:8">
      <c r="A1313" s="61"/>
      <c r="B1313" s="61"/>
      <c r="C1313" s="127"/>
      <c r="D1313" s="147"/>
      <c r="E1313" s="148"/>
      <c r="H1313" s="149"/>
    </row>
    <row r="1314" ht="18.75" customHeight="1" spans="1:8">
      <c r="A1314" s="61"/>
      <c r="B1314" s="61"/>
      <c r="C1314" s="127"/>
      <c r="D1314" s="147"/>
      <c r="E1314" s="148"/>
      <c r="H1314" s="149"/>
    </row>
    <row r="1315" ht="18.75" customHeight="1" spans="1:8">
      <c r="A1315" s="106" t="s">
        <v>1061</v>
      </c>
      <c r="B1315" s="106"/>
      <c r="C1315" s="127">
        <v>334250</v>
      </c>
      <c r="D1315" s="147">
        <v>284079.88</v>
      </c>
      <c r="E1315" s="148">
        <f t="shared" si="56"/>
        <v>0.849902408376963</v>
      </c>
      <c r="H1315" s="149"/>
    </row>
  </sheetData>
  <sheetProtection selectLockedCells="1"/>
  <autoFilter ref="A5:G1315">
    <extLst/>
  </autoFilter>
  <mergeCells count="7">
    <mergeCell ref="A1:E1"/>
    <mergeCell ref="A2:E2"/>
    <mergeCell ref="A3:E3"/>
    <mergeCell ref="A4:B4"/>
    <mergeCell ref="D4:E4"/>
    <mergeCell ref="A1315:B1315"/>
    <mergeCell ref="C4:C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14"/>
  <sheetViews>
    <sheetView zoomScale="120" zoomScaleNormal="120" workbookViewId="0">
      <selection activeCell="D76" sqref="D$1:D$1048576"/>
    </sheetView>
  </sheetViews>
  <sheetFormatPr defaultColWidth="13.7545454545455" defaultRowHeight="24" customHeight="1" outlineLevelCol="3"/>
  <cols>
    <col min="1" max="1" width="38" customWidth="1"/>
    <col min="2" max="2" width="12.1272727272727" style="121" customWidth="1"/>
    <col min="3" max="3" width="21.7545454545455" customWidth="1"/>
    <col min="4" max="4" width="13.3727272727273" style="121" customWidth="1"/>
  </cols>
  <sheetData>
    <row r="1" ht="18.75" customHeight="1" spans="1:4">
      <c r="A1" s="88" t="s">
        <v>1071</v>
      </c>
      <c r="B1" s="122"/>
      <c r="C1" s="88"/>
      <c r="D1" s="122"/>
    </row>
    <row r="2" ht="27" customHeight="1" spans="1:4">
      <c r="A2" s="90" t="s">
        <v>1072</v>
      </c>
      <c r="B2" s="123"/>
      <c r="C2" s="90"/>
      <c r="D2" s="123"/>
    </row>
    <row r="3" ht="18.75" customHeight="1" spans="1:4">
      <c r="A3" s="124" t="s">
        <v>21</v>
      </c>
      <c r="B3" s="125"/>
      <c r="C3" s="124"/>
      <c r="D3" s="125"/>
    </row>
    <row r="4" s="87" customFormat="1" ht="18.75" customHeight="1" spans="1:4">
      <c r="A4" s="55" t="s">
        <v>1073</v>
      </c>
      <c r="B4" s="126"/>
      <c r="C4" s="55" t="s">
        <v>1074</v>
      </c>
      <c r="D4" s="126"/>
    </row>
    <row r="5" s="87" customFormat="1" ht="18.75" customHeight="1" spans="1:4">
      <c r="A5" s="55" t="s">
        <v>22</v>
      </c>
      <c r="B5" s="126" t="s">
        <v>24</v>
      </c>
      <c r="C5" s="55" t="s">
        <v>22</v>
      </c>
      <c r="D5" s="126" t="s">
        <v>24</v>
      </c>
    </row>
    <row r="6" ht="18.75" customHeight="1" spans="1:4">
      <c r="A6" s="57" t="s">
        <v>1075</v>
      </c>
      <c r="B6" s="127">
        <v>206275</v>
      </c>
      <c r="C6" s="57" t="s">
        <v>1076</v>
      </c>
      <c r="D6" s="127">
        <v>415875</v>
      </c>
    </row>
    <row r="7" ht="18.75" customHeight="1" spans="1:4">
      <c r="A7" s="61" t="s">
        <v>1077</v>
      </c>
      <c r="B7" s="127">
        <v>236228</v>
      </c>
      <c r="C7" s="61" t="s">
        <v>1078</v>
      </c>
      <c r="D7" s="127">
        <v>26628</v>
      </c>
    </row>
    <row r="8" ht="19.5" customHeight="1" spans="1:4">
      <c r="A8" s="57" t="s">
        <v>1079</v>
      </c>
      <c r="B8" s="127">
        <v>162459</v>
      </c>
      <c r="C8" s="57" t="s">
        <v>1080</v>
      </c>
      <c r="D8" s="127">
        <v>26628</v>
      </c>
    </row>
    <row r="9" ht="18.75" customHeight="1" spans="1:4">
      <c r="A9" s="61" t="s">
        <v>1081</v>
      </c>
      <c r="B9" s="127">
        <v>10213</v>
      </c>
      <c r="C9" s="61" t="s">
        <v>1082</v>
      </c>
      <c r="D9" s="128">
        <v>11210</v>
      </c>
    </row>
    <row r="10" ht="18.75" customHeight="1" spans="1:4">
      <c r="A10" s="61" t="s">
        <v>1083</v>
      </c>
      <c r="B10" s="128">
        <v>10038</v>
      </c>
      <c r="C10" s="61" t="s">
        <v>1084</v>
      </c>
      <c r="D10" s="128">
        <v>15418</v>
      </c>
    </row>
    <row r="11" ht="18.75" customHeight="1" spans="1:4">
      <c r="A11" s="61" t="s">
        <v>1085</v>
      </c>
      <c r="B11" s="128">
        <v>325</v>
      </c>
      <c r="C11" s="61"/>
      <c r="D11" s="127"/>
    </row>
    <row r="12" ht="18.75" customHeight="1" spans="1:4">
      <c r="A12" s="61" t="s">
        <v>1086</v>
      </c>
      <c r="B12" s="128">
        <v>7587</v>
      </c>
      <c r="C12" s="61" t="s">
        <v>1087</v>
      </c>
      <c r="D12" s="127"/>
    </row>
    <row r="13" ht="18.75" customHeight="1" spans="1:4">
      <c r="A13" s="61" t="s">
        <v>1088</v>
      </c>
      <c r="B13" s="128">
        <v>23</v>
      </c>
      <c r="C13" s="61" t="s">
        <v>1087</v>
      </c>
      <c r="D13" s="127"/>
    </row>
    <row r="14" ht="18.75" customHeight="1" spans="1:4">
      <c r="A14" s="61" t="s">
        <v>1089</v>
      </c>
      <c r="B14" s="128">
        <v>-5716</v>
      </c>
      <c r="C14" s="61" t="s">
        <v>1087</v>
      </c>
      <c r="D14" s="127"/>
    </row>
    <row r="15" ht="18.75" customHeight="1" spans="1:4">
      <c r="A15" s="61" t="s">
        <v>1090</v>
      </c>
      <c r="B15" s="128">
        <v>-2044</v>
      </c>
      <c r="C15" s="61" t="s">
        <v>1087</v>
      </c>
      <c r="D15" s="127"/>
    </row>
    <row r="16" ht="18.75" customHeight="1" spans="1:4">
      <c r="A16" s="61" t="s">
        <v>1091</v>
      </c>
      <c r="B16" s="129">
        <v>150325</v>
      </c>
      <c r="C16" s="61" t="s">
        <v>1087</v>
      </c>
      <c r="D16" s="127"/>
    </row>
    <row r="17" ht="18.75" customHeight="1" spans="1:4">
      <c r="A17" s="61" t="s">
        <v>1092</v>
      </c>
      <c r="B17" s="128"/>
      <c r="C17" s="61" t="s">
        <v>1087</v>
      </c>
      <c r="D17" s="127"/>
    </row>
    <row r="18" ht="18.75" customHeight="1" spans="1:4">
      <c r="A18" s="61" t="s">
        <v>1093</v>
      </c>
      <c r="B18" s="128">
        <v>58650</v>
      </c>
      <c r="C18" s="61" t="s">
        <v>1087</v>
      </c>
      <c r="D18" s="127"/>
    </row>
    <row r="19" ht="18.75" customHeight="1" spans="1:4">
      <c r="A19" s="61" t="s">
        <v>1094</v>
      </c>
      <c r="B19" s="128">
        <v>9138</v>
      </c>
      <c r="C19" s="61" t="s">
        <v>1087</v>
      </c>
      <c r="D19" s="127"/>
    </row>
    <row r="20" ht="18.75" customHeight="1" spans="1:4">
      <c r="A20" s="61" t="s">
        <v>1095</v>
      </c>
      <c r="B20" s="128">
        <v>-8971</v>
      </c>
      <c r="C20" s="61" t="s">
        <v>1087</v>
      </c>
      <c r="D20" s="127"/>
    </row>
    <row r="21" ht="18.75" customHeight="1" spans="1:4">
      <c r="A21" s="61" t="s">
        <v>1096</v>
      </c>
      <c r="B21" s="128">
        <v>7760</v>
      </c>
      <c r="C21" s="61" t="s">
        <v>1087</v>
      </c>
      <c r="D21" s="127"/>
    </row>
    <row r="22" ht="18.75" customHeight="1" spans="1:4">
      <c r="A22" s="61" t="s">
        <v>1097</v>
      </c>
      <c r="B22" s="128">
        <v>24374</v>
      </c>
      <c r="C22" s="61" t="s">
        <v>1087</v>
      </c>
      <c r="D22" s="127"/>
    </row>
    <row r="23" ht="18.75" customHeight="1" spans="1:4">
      <c r="A23" s="61" t="s">
        <v>1098</v>
      </c>
      <c r="B23" s="128"/>
      <c r="C23" s="61" t="s">
        <v>1087</v>
      </c>
      <c r="D23" s="127"/>
    </row>
    <row r="24" ht="18.75" customHeight="1" spans="1:4">
      <c r="A24" s="61" t="s">
        <v>1099</v>
      </c>
      <c r="B24" s="128">
        <v>58</v>
      </c>
      <c r="C24" s="61" t="s">
        <v>1087</v>
      </c>
      <c r="D24" s="127"/>
    </row>
    <row r="25" ht="18.75" customHeight="1" spans="1:4">
      <c r="A25" s="61" t="s">
        <v>1100</v>
      </c>
      <c r="B25" s="128">
        <v>14640</v>
      </c>
      <c r="C25" s="61" t="s">
        <v>1087</v>
      </c>
      <c r="D25" s="127"/>
    </row>
    <row r="26" ht="18.75" customHeight="1" spans="1:4">
      <c r="A26" s="61" t="s">
        <v>1101</v>
      </c>
      <c r="B26" s="128"/>
      <c r="C26" s="61" t="s">
        <v>1087</v>
      </c>
      <c r="D26" s="127"/>
    </row>
    <row r="27" ht="18.75" customHeight="1" spans="1:4">
      <c r="A27" s="61" t="s">
        <v>1102</v>
      </c>
      <c r="B27" s="128"/>
      <c r="C27" s="61" t="s">
        <v>1087</v>
      </c>
      <c r="D27" s="127"/>
    </row>
    <row r="28" ht="18.75" customHeight="1" spans="1:4">
      <c r="A28" s="61" t="s">
        <v>1103</v>
      </c>
      <c r="B28" s="128"/>
      <c r="C28" s="61" t="s">
        <v>1087</v>
      </c>
      <c r="D28" s="127"/>
    </row>
    <row r="29" ht="18.75" customHeight="1" spans="1:4">
      <c r="A29" s="61" t="s">
        <v>1104</v>
      </c>
      <c r="B29" s="128">
        <v>212</v>
      </c>
      <c r="C29" s="61" t="s">
        <v>1087</v>
      </c>
      <c r="D29" s="127"/>
    </row>
    <row r="30" ht="18.75" customHeight="1" spans="1:4">
      <c r="A30" s="61" t="s">
        <v>1105</v>
      </c>
      <c r="B30" s="128"/>
      <c r="C30" s="61" t="s">
        <v>1087</v>
      </c>
      <c r="D30" s="127"/>
    </row>
    <row r="31" ht="18.75" customHeight="1" spans="1:4">
      <c r="A31" s="61" t="s">
        <v>1106</v>
      </c>
      <c r="B31" s="128"/>
      <c r="C31" s="61" t="s">
        <v>1087</v>
      </c>
      <c r="D31" s="127"/>
    </row>
    <row r="32" ht="18.75" customHeight="1" spans="1:4">
      <c r="A32" s="61" t="s">
        <v>1107</v>
      </c>
      <c r="B32" s="128"/>
      <c r="C32" s="61" t="s">
        <v>1087</v>
      </c>
      <c r="D32" s="127"/>
    </row>
    <row r="33" ht="18.75" customHeight="1" spans="1:4">
      <c r="A33" s="61" t="s">
        <v>1108</v>
      </c>
      <c r="B33" s="128">
        <v>147</v>
      </c>
      <c r="C33" s="61" t="s">
        <v>1087</v>
      </c>
      <c r="D33" s="127"/>
    </row>
    <row r="34" ht="18.75" customHeight="1" spans="1:4">
      <c r="A34" s="61" t="s">
        <v>1109</v>
      </c>
      <c r="B34" s="128">
        <v>6550</v>
      </c>
      <c r="C34" s="61" t="s">
        <v>1087</v>
      </c>
      <c r="D34" s="127"/>
    </row>
    <row r="35" ht="18.75" customHeight="1" spans="1:4">
      <c r="A35" s="61" t="s">
        <v>1110</v>
      </c>
      <c r="B35" s="128"/>
      <c r="C35" s="61" t="s">
        <v>1087</v>
      </c>
      <c r="D35" s="127"/>
    </row>
    <row r="36" ht="18.75" customHeight="1" spans="1:4">
      <c r="A36" s="61" t="s">
        <v>1111</v>
      </c>
      <c r="B36" s="128">
        <v>364</v>
      </c>
      <c r="C36" s="61" t="s">
        <v>1087</v>
      </c>
      <c r="D36" s="127"/>
    </row>
    <row r="37" ht="18.75" customHeight="1" spans="1:4">
      <c r="A37" s="61" t="s">
        <v>1112</v>
      </c>
      <c r="B37" s="128">
        <v>22152</v>
      </c>
      <c r="C37" s="61" t="s">
        <v>1087</v>
      </c>
      <c r="D37" s="127"/>
    </row>
    <row r="38" ht="18.75" customHeight="1" spans="1:4">
      <c r="A38" s="61" t="s">
        <v>1113</v>
      </c>
      <c r="B38" s="128">
        <v>6349</v>
      </c>
      <c r="C38" s="61" t="s">
        <v>1087</v>
      </c>
      <c r="D38" s="127"/>
    </row>
    <row r="39" ht="18.75" customHeight="1" spans="1:4">
      <c r="A39" s="61" t="s">
        <v>1114</v>
      </c>
      <c r="B39" s="128"/>
      <c r="C39" s="61" t="s">
        <v>1087</v>
      </c>
      <c r="D39" s="127"/>
    </row>
    <row r="40" ht="18.75" customHeight="1" spans="1:4">
      <c r="A40" s="61" t="s">
        <v>1115</v>
      </c>
      <c r="B40" s="128"/>
      <c r="C40" s="61" t="s">
        <v>1087</v>
      </c>
      <c r="D40" s="127"/>
    </row>
    <row r="41" ht="18.75" customHeight="1" spans="1:4">
      <c r="A41" s="61" t="s">
        <v>1116</v>
      </c>
      <c r="B41" s="128">
        <v>3831</v>
      </c>
      <c r="C41" s="61" t="s">
        <v>1087</v>
      </c>
      <c r="D41" s="127"/>
    </row>
    <row r="42" ht="18.75" customHeight="1" spans="1:4">
      <c r="A42" s="61" t="s">
        <v>1117</v>
      </c>
      <c r="B42" s="128">
        <v>1122</v>
      </c>
      <c r="C42" s="61" t="s">
        <v>1087</v>
      </c>
      <c r="D42" s="127"/>
    </row>
    <row r="43" ht="18.75" customHeight="1" spans="1:4">
      <c r="A43" s="61" t="s">
        <v>1118</v>
      </c>
      <c r="B43" s="128"/>
      <c r="C43" s="61" t="s">
        <v>1087</v>
      </c>
      <c r="D43" s="127"/>
    </row>
    <row r="44" ht="18.75" customHeight="1" spans="1:4">
      <c r="A44" s="61" t="s">
        <v>1119</v>
      </c>
      <c r="B44" s="128"/>
      <c r="C44" s="61" t="s">
        <v>1087</v>
      </c>
      <c r="D44" s="127"/>
    </row>
    <row r="45" ht="18.75" customHeight="1" spans="1:4">
      <c r="A45" s="61" t="s">
        <v>1120</v>
      </c>
      <c r="B45" s="128"/>
      <c r="C45" s="61" t="s">
        <v>1087</v>
      </c>
      <c r="D45" s="127"/>
    </row>
    <row r="46" ht="18.75" customHeight="1" spans="1:4">
      <c r="A46" s="61" t="s">
        <v>1121</v>
      </c>
      <c r="B46" s="128"/>
      <c r="C46" s="61" t="s">
        <v>1087</v>
      </c>
      <c r="D46" s="127"/>
    </row>
    <row r="47" ht="18.75" customHeight="1" spans="1:4">
      <c r="A47" s="61" t="s">
        <v>1122</v>
      </c>
      <c r="B47" s="128">
        <v>191</v>
      </c>
      <c r="C47" s="61" t="s">
        <v>1087</v>
      </c>
      <c r="D47" s="127"/>
    </row>
    <row r="48" ht="18.75" customHeight="1" spans="1:4">
      <c r="A48" s="61" t="s">
        <v>1123</v>
      </c>
      <c r="B48" s="128"/>
      <c r="C48" s="61" t="s">
        <v>1087</v>
      </c>
      <c r="D48" s="127"/>
    </row>
    <row r="49" ht="18.75" customHeight="1" spans="1:4">
      <c r="A49" s="61" t="s">
        <v>1124</v>
      </c>
      <c r="B49" s="128"/>
      <c r="C49" s="61"/>
      <c r="D49" s="127"/>
    </row>
    <row r="50" ht="18.75" customHeight="1" spans="1:4">
      <c r="A50" s="61" t="s">
        <v>1125</v>
      </c>
      <c r="B50" s="128"/>
      <c r="C50" s="61" t="s">
        <v>1087</v>
      </c>
      <c r="D50" s="127"/>
    </row>
    <row r="51" ht="18.75" customHeight="1" spans="1:4">
      <c r="A51" s="61" t="s">
        <v>1126</v>
      </c>
      <c r="B51" s="128">
        <v>3758</v>
      </c>
      <c r="C51" s="61" t="s">
        <v>1087</v>
      </c>
      <c r="D51" s="127"/>
    </row>
    <row r="52" ht="18.75" customHeight="1" spans="1:4">
      <c r="A52" s="61" t="s">
        <v>1127</v>
      </c>
      <c r="B52" s="127">
        <v>1921</v>
      </c>
      <c r="C52" s="61" t="s">
        <v>1087</v>
      </c>
      <c r="D52" s="127"/>
    </row>
    <row r="53" ht="18.75" customHeight="1" spans="1:4">
      <c r="A53" s="61" t="s">
        <v>1128</v>
      </c>
      <c r="B53" s="128">
        <v>59</v>
      </c>
      <c r="C53" s="61" t="s">
        <v>1087</v>
      </c>
      <c r="D53" s="127"/>
    </row>
    <row r="54" ht="18.75" customHeight="1" spans="1:4">
      <c r="A54" s="61" t="s">
        <v>1129</v>
      </c>
      <c r="B54" s="128"/>
      <c r="C54" s="61"/>
      <c r="D54" s="127"/>
    </row>
    <row r="55" ht="18.75" customHeight="1" spans="1:4">
      <c r="A55" s="61" t="s">
        <v>1130</v>
      </c>
      <c r="B55" s="128"/>
      <c r="C55" s="61"/>
      <c r="D55" s="127"/>
    </row>
    <row r="56" ht="18.75" customHeight="1" spans="1:4">
      <c r="A56" s="61" t="s">
        <v>1131</v>
      </c>
      <c r="B56" s="128"/>
      <c r="C56" s="61"/>
      <c r="D56" s="127"/>
    </row>
    <row r="57" ht="18.75" customHeight="1" spans="1:4">
      <c r="A57" s="61" t="s">
        <v>1132</v>
      </c>
      <c r="B57" s="128"/>
      <c r="C57" s="61"/>
      <c r="D57" s="127"/>
    </row>
    <row r="58" ht="18.75" customHeight="1" spans="1:4">
      <c r="A58" s="61" t="s">
        <v>1133</v>
      </c>
      <c r="B58" s="128"/>
      <c r="C58" s="61"/>
      <c r="D58" s="127"/>
    </row>
    <row r="59" ht="18.75" customHeight="1" spans="1:4">
      <c r="A59" s="61" t="s">
        <v>1134</v>
      </c>
      <c r="B59" s="128">
        <v>13</v>
      </c>
      <c r="C59" s="61"/>
      <c r="D59" s="127"/>
    </row>
    <row r="60" ht="18.75" customHeight="1" spans="1:4">
      <c r="A60" s="61" t="s">
        <v>1135</v>
      </c>
      <c r="B60" s="128"/>
      <c r="C60" s="61"/>
      <c r="D60" s="127"/>
    </row>
    <row r="61" ht="18.75" customHeight="1" spans="1:4">
      <c r="A61" s="61" t="s">
        <v>1136</v>
      </c>
      <c r="B61" s="128">
        <v>136</v>
      </c>
      <c r="C61" s="61"/>
      <c r="D61" s="127"/>
    </row>
    <row r="62" ht="18.75" customHeight="1" spans="1:4">
      <c r="A62" s="61" t="s">
        <v>1137</v>
      </c>
      <c r="B62" s="128">
        <v>991</v>
      </c>
      <c r="C62" s="61"/>
      <c r="D62" s="127"/>
    </row>
    <row r="63" ht="18.75" customHeight="1" spans="1:4">
      <c r="A63" s="61" t="s">
        <v>1138</v>
      </c>
      <c r="B63" s="128"/>
      <c r="C63" s="61"/>
      <c r="D63" s="127"/>
    </row>
    <row r="64" ht="18.75" customHeight="1" spans="1:4">
      <c r="A64" s="61" t="s">
        <v>1139</v>
      </c>
      <c r="B64" s="128">
        <v>445</v>
      </c>
      <c r="C64" s="61"/>
      <c r="D64" s="127"/>
    </row>
    <row r="65" ht="18.75" customHeight="1" spans="1:4">
      <c r="A65" s="61" t="s">
        <v>1140</v>
      </c>
      <c r="B65" s="128"/>
      <c r="C65" s="61"/>
      <c r="D65" s="127"/>
    </row>
    <row r="66" ht="18.75" customHeight="1" spans="1:4">
      <c r="A66" s="61" t="s">
        <v>1141</v>
      </c>
      <c r="B66" s="128">
        <v>225</v>
      </c>
      <c r="C66" s="61"/>
      <c r="D66" s="127"/>
    </row>
    <row r="67" ht="18.75" customHeight="1" spans="1:4">
      <c r="A67" s="61" t="s">
        <v>1142</v>
      </c>
      <c r="B67" s="128"/>
      <c r="C67" s="61"/>
      <c r="D67" s="127"/>
    </row>
    <row r="68" ht="18.75" customHeight="1" spans="1:4">
      <c r="A68" s="61" t="s">
        <v>1143</v>
      </c>
      <c r="B68" s="128"/>
      <c r="C68" s="61"/>
      <c r="D68" s="127"/>
    </row>
    <row r="69" ht="18.75" customHeight="1" spans="1:4">
      <c r="A69" s="61" t="s">
        <v>1144</v>
      </c>
      <c r="B69" s="128"/>
      <c r="C69" s="61"/>
      <c r="D69" s="127"/>
    </row>
    <row r="70" ht="18.75" customHeight="1" spans="1:4">
      <c r="A70" s="61" t="s">
        <v>1145</v>
      </c>
      <c r="B70" s="128"/>
      <c r="C70" s="61"/>
      <c r="D70" s="127"/>
    </row>
    <row r="71" ht="18.75" customHeight="1" spans="1:4">
      <c r="A71" s="61" t="s">
        <v>1146</v>
      </c>
      <c r="B71" s="128"/>
      <c r="C71" s="61"/>
      <c r="D71" s="127"/>
    </row>
    <row r="72" ht="18.75" customHeight="1" spans="1:4">
      <c r="A72" s="61" t="s">
        <v>1147</v>
      </c>
      <c r="B72" s="128"/>
      <c r="C72" s="61"/>
      <c r="D72" s="127"/>
    </row>
    <row r="73" ht="18.75" customHeight="1" spans="1:4">
      <c r="A73" s="61" t="s">
        <v>1148</v>
      </c>
      <c r="B73" s="128">
        <v>52</v>
      </c>
      <c r="C73" s="61"/>
      <c r="D73" s="127"/>
    </row>
    <row r="74" ht="18.75" customHeight="1" spans="1:4">
      <c r="A74" s="61"/>
      <c r="B74" s="127"/>
      <c r="C74" s="61"/>
      <c r="D74" s="127"/>
    </row>
    <row r="75" ht="18.75" customHeight="1" spans="1:4">
      <c r="A75" s="61"/>
      <c r="B75" s="127"/>
      <c r="C75" s="61"/>
      <c r="D75" s="127"/>
    </row>
    <row r="76" ht="18.75" customHeight="1" spans="1:4">
      <c r="A76" s="61"/>
      <c r="B76" s="127"/>
      <c r="C76" s="61"/>
      <c r="D76" s="127"/>
    </row>
    <row r="77" ht="18.75" customHeight="1" spans="1:4">
      <c r="A77" s="61" t="s">
        <v>1149</v>
      </c>
      <c r="B77" s="127"/>
      <c r="C77" s="61"/>
      <c r="D77" s="127"/>
    </row>
    <row r="78" ht="18.75" customHeight="1" spans="1:4">
      <c r="A78" s="61" t="s">
        <v>1150</v>
      </c>
      <c r="B78" s="128"/>
      <c r="C78" s="61"/>
      <c r="D78" s="127"/>
    </row>
    <row r="79" ht="18.75" customHeight="1" spans="1:4">
      <c r="A79" s="61" t="s">
        <v>1151</v>
      </c>
      <c r="B79" s="128"/>
      <c r="C79" s="61"/>
      <c r="D79" s="127"/>
    </row>
    <row r="80" ht="18.75" customHeight="1" spans="1:4">
      <c r="A80" s="61" t="s">
        <v>1152</v>
      </c>
      <c r="B80" s="128"/>
      <c r="C80" s="61"/>
      <c r="D80" s="127"/>
    </row>
    <row r="81" ht="18.75" customHeight="1" spans="1:4">
      <c r="A81" s="61" t="s">
        <v>1153</v>
      </c>
      <c r="B81" s="128">
        <v>5744</v>
      </c>
      <c r="C81" s="61"/>
      <c r="D81" s="127"/>
    </row>
    <row r="82" ht="18.75" customHeight="1" spans="1:4">
      <c r="A82" s="61" t="s">
        <v>1154</v>
      </c>
      <c r="B82" s="127"/>
      <c r="C82" s="57" t="s">
        <v>1155</v>
      </c>
      <c r="D82" s="128"/>
    </row>
    <row r="83" ht="18.75" customHeight="1" spans="1:4">
      <c r="A83" s="61" t="s">
        <v>1156</v>
      </c>
      <c r="B83" s="128"/>
      <c r="C83" s="57" t="s">
        <v>1157</v>
      </c>
      <c r="D83" s="128"/>
    </row>
    <row r="84" ht="18.75" customHeight="1" spans="1:4">
      <c r="A84" s="57" t="s">
        <v>1158</v>
      </c>
      <c r="B84" s="128"/>
      <c r="C84" s="57" t="s">
        <v>1159</v>
      </c>
      <c r="D84" s="128"/>
    </row>
    <row r="85" ht="18.75" customHeight="1" spans="1:4">
      <c r="A85" s="57" t="s">
        <v>1160</v>
      </c>
      <c r="B85" s="128"/>
      <c r="C85" s="57" t="s">
        <v>1161</v>
      </c>
      <c r="D85" s="128"/>
    </row>
    <row r="86" ht="18.75" customHeight="1" spans="1:4">
      <c r="A86" s="57" t="s">
        <v>1162</v>
      </c>
      <c r="B86" s="127"/>
      <c r="C86" s="57" t="s">
        <v>1163</v>
      </c>
      <c r="D86" s="128"/>
    </row>
    <row r="87" ht="18.75" customHeight="1" spans="1:4">
      <c r="A87" s="57" t="s">
        <v>1164</v>
      </c>
      <c r="B87" s="128"/>
      <c r="C87" s="57" t="s">
        <v>1165</v>
      </c>
      <c r="D87" s="128"/>
    </row>
    <row r="88" ht="18.75" customHeight="1" spans="1:4">
      <c r="A88" s="57" t="s">
        <v>1166</v>
      </c>
      <c r="B88" s="127"/>
      <c r="C88" s="57" t="s">
        <v>1167</v>
      </c>
      <c r="D88" s="127"/>
    </row>
    <row r="89" ht="18.75" customHeight="1" spans="1:4">
      <c r="A89" s="57" t="s">
        <v>1168</v>
      </c>
      <c r="B89" s="128"/>
      <c r="C89" s="57" t="s">
        <v>1169</v>
      </c>
      <c r="D89" s="128"/>
    </row>
    <row r="90" ht="18.75" customHeight="1" spans="1:4">
      <c r="A90" s="57" t="s">
        <v>1170</v>
      </c>
      <c r="B90" s="128"/>
      <c r="C90" s="57" t="s">
        <v>1171</v>
      </c>
      <c r="D90" s="128"/>
    </row>
    <row r="91" ht="18.75" customHeight="1" spans="1:4">
      <c r="A91" s="57" t="s">
        <v>1172</v>
      </c>
      <c r="B91" s="128"/>
      <c r="C91" s="57" t="s">
        <v>1173</v>
      </c>
      <c r="D91" s="128"/>
    </row>
    <row r="92" ht="18.75" customHeight="1" spans="1:4">
      <c r="A92" s="57" t="s">
        <v>1174</v>
      </c>
      <c r="B92" s="128"/>
      <c r="C92" s="57" t="s">
        <v>1175</v>
      </c>
      <c r="D92" s="128"/>
    </row>
    <row r="93" ht="18.75" customHeight="1" spans="1:4">
      <c r="A93" s="57" t="s">
        <v>1176</v>
      </c>
      <c r="B93" s="128">
        <v>68025</v>
      </c>
      <c r="C93" s="57" t="s">
        <v>1177</v>
      </c>
      <c r="D93" s="127"/>
    </row>
    <row r="94" ht="18.75" customHeight="1" spans="1:4">
      <c r="A94" s="57" t="s">
        <v>1178</v>
      </c>
      <c r="B94" s="127"/>
      <c r="C94" s="57" t="s">
        <v>1179</v>
      </c>
      <c r="D94" s="127"/>
    </row>
    <row r="95" ht="18.75" customHeight="1" spans="1:4">
      <c r="A95" s="57" t="s">
        <v>1180</v>
      </c>
      <c r="B95" s="127"/>
      <c r="C95" s="57" t="s">
        <v>1181</v>
      </c>
      <c r="D95" s="128"/>
    </row>
    <row r="96" ht="18.75" customHeight="1" spans="1:4">
      <c r="A96" s="57"/>
      <c r="B96" s="127"/>
      <c r="C96" s="57"/>
      <c r="D96" s="127"/>
    </row>
    <row r="97" ht="18.75" customHeight="1" spans="1:4">
      <c r="A97" s="61"/>
      <c r="B97" s="127"/>
      <c r="C97" s="61"/>
      <c r="D97" s="127"/>
    </row>
    <row r="98" ht="18.75" customHeight="1" spans="1:4">
      <c r="A98" s="130" t="s">
        <v>1182</v>
      </c>
      <c r="B98" s="127">
        <v>442503</v>
      </c>
      <c r="C98" s="130" t="s">
        <v>1183</v>
      </c>
      <c r="D98" s="127">
        <v>442503</v>
      </c>
    </row>
    <row r="99" hidden="1" customHeight="1" spans="1:4">
      <c r="A99" s="131"/>
      <c r="B99" s="132"/>
      <c r="C99" s="131"/>
      <c r="D99" s="132"/>
    </row>
    <row r="100" hidden="1" customHeight="1" spans="1:4">
      <c r="A100" s="131"/>
      <c r="B100" s="132"/>
      <c r="C100" s="131"/>
      <c r="D100" s="132"/>
    </row>
    <row r="101" hidden="1" customHeight="1" spans="1:4">
      <c r="A101" s="131"/>
      <c r="B101" s="132"/>
      <c r="C101" s="131"/>
      <c r="D101" s="132"/>
    </row>
    <row r="102" hidden="1" customHeight="1" spans="1:4">
      <c r="A102" s="131"/>
      <c r="B102" s="132"/>
      <c r="C102" s="131"/>
      <c r="D102" s="132"/>
    </row>
    <row r="103" hidden="1" customHeight="1" spans="1:4">
      <c r="A103" s="131"/>
      <c r="B103" s="132"/>
      <c r="C103" s="131"/>
      <c r="D103" s="132"/>
    </row>
    <row r="104" hidden="1" customHeight="1" spans="1:4">
      <c r="A104" s="131"/>
      <c r="B104" s="132"/>
      <c r="C104" s="131"/>
      <c r="D104" s="132"/>
    </row>
    <row r="105" hidden="1" customHeight="1" spans="1:4">
      <c r="A105" s="131"/>
      <c r="B105" s="132"/>
      <c r="C105" s="131"/>
      <c r="D105" s="132"/>
    </row>
    <row r="106" hidden="1" customHeight="1" spans="1:4">
      <c r="A106" s="131"/>
      <c r="B106" s="132"/>
      <c r="C106" s="131"/>
      <c r="D106" s="132"/>
    </row>
    <row r="107" hidden="1" customHeight="1" spans="1:4">
      <c r="A107" s="131"/>
      <c r="B107" s="132"/>
      <c r="C107" s="131"/>
      <c r="D107" s="132"/>
    </row>
    <row r="108" hidden="1" customHeight="1" spans="1:4">
      <c r="A108" s="131"/>
      <c r="B108" s="132"/>
      <c r="C108" s="131"/>
      <c r="D108" s="132"/>
    </row>
    <row r="109" hidden="1" customHeight="1" spans="1:4">
      <c r="A109" s="131"/>
      <c r="B109" s="132"/>
      <c r="C109" s="131"/>
      <c r="D109" s="132"/>
    </row>
    <row r="110" hidden="1" customHeight="1" spans="1:4">
      <c r="A110" s="131"/>
      <c r="B110" s="132"/>
      <c r="C110" s="131"/>
      <c r="D110" s="132"/>
    </row>
    <row r="111" hidden="1" customHeight="1" spans="1:4">
      <c r="A111" s="131"/>
      <c r="B111" s="132"/>
      <c r="C111" s="131"/>
      <c r="D111" s="132"/>
    </row>
    <row r="112" hidden="1" customHeight="1" spans="1:4">
      <c r="A112" s="131"/>
      <c r="B112" s="132"/>
      <c r="C112" s="131"/>
      <c r="D112" s="132"/>
    </row>
    <row r="113" hidden="1" customHeight="1" spans="1:4">
      <c r="A113" s="131"/>
      <c r="B113" s="132"/>
      <c r="C113" s="131"/>
      <c r="D113" s="132"/>
    </row>
    <row r="114" hidden="1" customHeight="1" spans="1:4">
      <c r="A114" s="131"/>
      <c r="B114" s="132"/>
      <c r="C114" s="131"/>
      <c r="D114" s="132"/>
    </row>
  </sheetData>
  <mergeCells count="5">
    <mergeCell ref="A1:D1"/>
    <mergeCell ref="A2:D2"/>
    <mergeCell ref="A3:D3"/>
    <mergeCell ref="A4:B4"/>
    <mergeCell ref="C4:D4"/>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23"/>
  <sheetViews>
    <sheetView workbookViewId="0">
      <selection activeCell="H16" sqref="H16"/>
    </sheetView>
  </sheetViews>
  <sheetFormatPr defaultColWidth="9" defaultRowHeight="15" outlineLevelCol="7"/>
  <cols>
    <col min="1" max="1" width="31.3727272727273" style="36" customWidth="1"/>
    <col min="2" max="2" width="19.3727272727273" style="36" customWidth="1"/>
    <col min="3" max="3" width="25.6272727272727" style="36" customWidth="1"/>
    <col min="4" max="16384" width="9" style="36"/>
  </cols>
  <sheetData>
    <row r="1" s="36" customFormat="1" spans="1:3">
      <c r="A1" s="78" t="s">
        <v>1184</v>
      </c>
      <c r="B1" s="78"/>
      <c r="C1" s="78"/>
    </row>
    <row r="2" s="36" customFormat="1" ht="42" customHeight="1" spans="1:3">
      <c r="A2" s="118" t="s">
        <v>6</v>
      </c>
      <c r="B2" s="118"/>
      <c r="C2" s="118"/>
    </row>
    <row r="3" s="36" customFormat="1" spans="1:3">
      <c r="A3" s="81" t="s">
        <v>1185</v>
      </c>
      <c r="B3" s="81"/>
      <c r="C3" s="81"/>
    </row>
    <row r="4" s="36" customFormat="1" ht="27.75" customHeight="1" spans="1:3">
      <c r="A4" s="119" t="s">
        <v>22</v>
      </c>
      <c r="B4" s="119" t="s">
        <v>24</v>
      </c>
      <c r="C4" s="119" t="s">
        <v>1186</v>
      </c>
    </row>
    <row r="5" s="36" customFormat="1" ht="27.75" customHeight="1" spans="1:3">
      <c r="A5" s="83" t="s">
        <v>1187</v>
      </c>
      <c r="B5" s="85"/>
      <c r="C5" s="85"/>
    </row>
    <row r="6" s="36" customFormat="1" ht="27.75" customHeight="1" spans="1:3">
      <c r="A6" s="83" t="s">
        <v>1188</v>
      </c>
      <c r="B6" s="120">
        <v>17364</v>
      </c>
      <c r="C6" s="85"/>
    </row>
    <row r="7" s="36" customFormat="1" ht="27.75" customHeight="1" spans="1:3">
      <c r="A7" s="83" t="s">
        <v>1189</v>
      </c>
      <c r="B7" s="120">
        <v>110300</v>
      </c>
      <c r="C7" s="85"/>
    </row>
    <row r="8" s="36" customFormat="1" ht="27.75" customHeight="1" spans="1:3">
      <c r="A8" s="83" t="s">
        <v>1190</v>
      </c>
      <c r="B8" s="120"/>
      <c r="C8" s="85"/>
    </row>
    <row r="9" s="36" customFormat="1" ht="27.75" customHeight="1" spans="1:3">
      <c r="A9" s="83" t="s">
        <v>1188</v>
      </c>
      <c r="B9" s="120">
        <v>17364</v>
      </c>
      <c r="C9" s="40"/>
    </row>
    <row r="10" s="36" customFormat="1" ht="27.75" customHeight="1" spans="1:3">
      <c r="A10" s="83" t="s">
        <v>1189</v>
      </c>
      <c r="B10" s="120">
        <v>124800</v>
      </c>
      <c r="C10" s="85"/>
    </row>
    <row r="11" s="36" customFormat="1" ht="27.75" customHeight="1" spans="1:3">
      <c r="A11" s="83" t="s">
        <v>1191</v>
      </c>
      <c r="B11" s="120"/>
      <c r="C11" s="85"/>
    </row>
    <row r="12" s="36" customFormat="1" ht="27.75" customHeight="1" spans="1:3">
      <c r="A12" s="83" t="s">
        <v>1188</v>
      </c>
      <c r="B12" s="120"/>
      <c r="C12" s="85"/>
    </row>
    <row r="13" s="36" customFormat="1" ht="27.75" customHeight="1" spans="1:3">
      <c r="A13" s="83" t="s">
        <v>1189</v>
      </c>
      <c r="B13" s="120">
        <v>14500</v>
      </c>
      <c r="C13" s="85"/>
    </row>
    <row r="14" s="36" customFormat="1" ht="27.75" customHeight="1" spans="1:3">
      <c r="A14" s="83" t="s">
        <v>1192</v>
      </c>
      <c r="B14" s="120"/>
      <c r="C14" s="85"/>
    </row>
    <row r="15" s="36" customFormat="1" ht="27.75" customHeight="1" spans="1:8">
      <c r="A15" s="83" t="s">
        <v>1188</v>
      </c>
      <c r="B15" s="120">
        <v>3183</v>
      </c>
      <c r="C15" s="85"/>
      <c r="H15" s="36" t="s">
        <v>1087</v>
      </c>
    </row>
    <row r="16" s="36" customFormat="1" ht="27.75" customHeight="1" spans="1:3">
      <c r="A16" s="83" t="s">
        <v>1189</v>
      </c>
      <c r="B16" s="120"/>
      <c r="C16" s="85"/>
    </row>
    <row r="17" s="36" customFormat="1" ht="27.75" customHeight="1" spans="1:3">
      <c r="A17" s="83" t="s">
        <v>1193</v>
      </c>
      <c r="B17" s="120">
        <v>142164</v>
      </c>
      <c r="C17" s="85"/>
    </row>
    <row r="18" s="36" customFormat="1" ht="27.75" customHeight="1" spans="1:6">
      <c r="A18" s="83" t="s">
        <v>1188</v>
      </c>
      <c r="B18" s="120">
        <v>17364</v>
      </c>
      <c r="C18" s="85"/>
      <c r="F18" s="36" t="s">
        <v>1087</v>
      </c>
    </row>
    <row r="19" s="36" customFormat="1" ht="27.75" customHeight="1" spans="1:3">
      <c r="A19" s="83" t="s">
        <v>1189</v>
      </c>
      <c r="B19" s="120">
        <v>124800</v>
      </c>
      <c r="C19" s="85"/>
    </row>
    <row r="20" s="36" customFormat="1" spans="1:3">
      <c r="A20" s="86"/>
      <c r="B20" s="86"/>
      <c r="C20" s="86"/>
    </row>
    <row r="21" s="36" customFormat="1" spans="1:3">
      <c r="A21" s="86"/>
      <c r="B21" s="86"/>
      <c r="C21" s="86"/>
    </row>
    <row r="22" s="36" customFormat="1" spans="1:3">
      <c r="A22" s="86"/>
      <c r="B22" s="86"/>
      <c r="C22" s="86"/>
    </row>
    <row r="23" s="36" customFormat="1" spans="1:3">
      <c r="A23" s="86"/>
      <c r="B23" s="86"/>
      <c r="C23" s="86"/>
    </row>
  </sheetData>
  <mergeCells count="3">
    <mergeCell ref="A1:C1"/>
    <mergeCell ref="A2:C2"/>
    <mergeCell ref="A3:C3"/>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C10"/>
  <sheetViews>
    <sheetView workbookViewId="0">
      <selection activeCell="A2" sqref="A2:C2"/>
    </sheetView>
  </sheetViews>
  <sheetFormatPr defaultColWidth="13.7545454545455" defaultRowHeight="24" customHeight="1" outlineLevelCol="2"/>
  <cols>
    <col min="1" max="1" width="22.3727272727273" customWidth="1"/>
    <col min="2" max="2" width="23.6272727272727" customWidth="1"/>
    <col min="3" max="3" width="16.5" style="64" customWidth="1"/>
  </cols>
  <sheetData>
    <row r="1" ht="18.75" customHeight="1" spans="1:3">
      <c r="A1" s="88" t="s">
        <v>1194</v>
      </c>
      <c r="B1" s="88"/>
      <c r="C1" s="97"/>
    </row>
    <row r="2" ht="25.5" customHeight="1" spans="1:3">
      <c r="A2" s="90" t="s">
        <v>7</v>
      </c>
      <c r="B2" s="90"/>
      <c r="C2" s="91"/>
    </row>
    <row r="3" ht="18.75" customHeight="1" spans="1:3">
      <c r="A3" s="92" t="s">
        <v>21</v>
      </c>
      <c r="B3" s="92"/>
      <c r="C3" s="54"/>
    </row>
    <row r="4" ht="18.75" customHeight="1" spans="1:3">
      <c r="A4" s="61" t="s">
        <v>1195</v>
      </c>
      <c r="B4" s="61"/>
      <c r="C4" s="117" t="s">
        <v>24</v>
      </c>
    </row>
    <row r="5" ht="18.75" customHeight="1" spans="1:3">
      <c r="A5" s="61" t="s">
        <v>1196</v>
      </c>
      <c r="B5" s="61"/>
      <c r="C5" s="94">
        <v>0</v>
      </c>
    </row>
    <row r="6" ht="18.75" customHeight="1" spans="1:3">
      <c r="A6" s="61" t="s">
        <v>1197</v>
      </c>
      <c r="B6" s="61" t="s">
        <v>1198</v>
      </c>
      <c r="C6" s="58">
        <v>585.99</v>
      </c>
    </row>
    <row r="7" ht="18.75" customHeight="1" spans="1:3">
      <c r="A7" s="61"/>
      <c r="B7" s="61" t="s">
        <v>1199</v>
      </c>
      <c r="C7" s="94">
        <v>61</v>
      </c>
    </row>
    <row r="8" ht="18.75" customHeight="1" spans="1:3">
      <c r="A8" s="61"/>
      <c r="B8" s="61" t="s">
        <v>1200</v>
      </c>
      <c r="C8" s="94">
        <v>524.99</v>
      </c>
    </row>
    <row r="9" ht="18.75" customHeight="1" spans="1:3">
      <c r="A9" s="61" t="s">
        <v>1201</v>
      </c>
      <c r="B9" s="61"/>
      <c r="C9" s="94">
        <v>50</v>
      </c>
    </row>
    <row r="10" ht="18.75" customHeight="1" spans="1:3">
      <c r="A10" s="106" t="s">
        <v>1202</v>
      </c>
      <c r="B10" s="106"/>
      <c r="C10" s="58">
        <v>635.99</v>
      </c>
    </row>
  </sheetData>
  <mergeCells count="7">
    <mergeCell ref="A1:C1"/>
    <mergeCell ref="A2:C2"/>
    <mergeCell ref="A3:C3"/>
    <mergeCell ref="A5:B5"/>
    <mergeCell ref="A9:B9"/>
    <mergeCell ref="A10:B10"/>
    <mergeCell ref="A6:A8"/>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246"/>
  <sheetViews>
    <sheetView workbookViewId="0">
      <selection activeCell="A1" sqref="A1"/>
    </sheetView>
  </sheetViews>
  <sheetFormatPr defaultColWidth="9" defaultRowHeight="14" outlineLevelCol="3"/>
  <cols>
    <col min="1" max="1" width="42.6272727272727" customWidth="1"/>
    <col min="2" max="3" width="14.3727272727273" style="64" customWidth="1"/>
    <col min="4" max="4" width="20" customWidth="1"/>
  </cols>
  <sheetData>
    <row r="1" spans="1:4">
      <c r="A1" s="88" t="s">
        <v>1203</v>
      </c>
      <c r="B1" s="89"/>
      <c r="C1" s="89"/>
      <c r="D1" s="112"/>
    </row>
    <row r="2" ht="17" customHeight="1" spans="1:4">
      <c r="A2" s="51" t="s">
        <v>1204</v>
      </c>
      <c r="B2" s="52"/>
      <c r="C2" s="52"/>
      <c r="D2" s="113"/>
    </row>
    <row r="3" spans="1:4">
      <c r="A3" s="72" t="s">
        <v>21</v>
      </c>
      <c r="B3" s="73"/>
      <c r="C3" s="73"/>
      <c r="D3" s="99"/>
    </row>
    <row r="4" s="87" customFormat="1" ht="21" customHeight="1" spans="1:4">
      <c r="A4" s="100" t="s">
        <v>22</v>
      </c>
      <c r="B4" s="101" t="s">
        <v>23</v>
      </c>
      <c r="C4" s="101" t="s">
        <v>24</v>
      </c>
      <c r="D4" s="100" t="s">
        <v>25</v>
      </c>
    </row>
    <row r="5" spans="1:4">
      <c r="A5" s="61" t="s">
        <v>1205</v>
      </c>
      <c r="B5" s="58"/>
      <c r="C5" s="58"/>
      <c r="D5" s="102"/>
    </row>
    <row r="6" spans="1:4">
      <c r="A6" s="61" t="s">
        <v>1206</v>
      </c>
      <c r="B6" s="58"/>
      <c r="C6" s="58"/>
      <c r="D6" s="102"/>
    </row>
    <row r="7" spans="1:4">
      <c r="A7" s="61" t="s">
        <v>1207</v>
      </c>
      <c r="B7" s="58"/>
      <c r="C7" s="58"/>
      <c r="D7" s="102"/>
    </row>
    <row r="8" spans="1:4">
      <c r="A8" s="61" t="s">
        <v>1208</v>
      </c>
      <c r="B8" s="58"/>
      <c r="C8" s="58"/>
      <c r="D8" s="102"/>
    </row>
    <row r="9" spans="1:4">
      <c r="A9" s="61" t="s">
        <v>1209</v>
      </c>
      <c r="B9" s="58">
        <v>5000</v>
      </c>
      <c r="C9" s="58"/>
      <c r="D9" s="102"/>
    </row>
    <row r="10" spans="1:4">
      <c r="A10" s="61" t="s">
        <v>1210</v>
      </c>
      <c r="B10" s="58">
        <v>32555</v>
      </c>
      <c r="C10" s="58">
        <v>45000</v>
      </c>
      <c r="D10" s="102">
        <v>138.227614805713</v>
      </c>
    </row>
    <row r="11" spans="1:4">
      <c r="A11" s="61" t="s">
        <v>1211</v>
      </c>
      <c r="B11" s="58">
        <v>32555</v>
      </c>
      <c r="C11" s="58">
        <v>45000</v>
      </c>
      <c r="D11" s="102">
        <v>138.227614805713</v>
      </c>
    </row>
    <row r="12" spans="1:4">
      <c r="A12" s="61" t="s">
        <v>1212</v>
      </c>
      <c r="B12" s="58"/>
      <c r="C12" s="58"/>
      <c r="D12" s="102"/>
    </row>
    <row r="13" spans="1:4">
      <c r="A13" s="61" t="s">
        <v>1213</v>
      </c>
      <c r="B13" s="58"/>
      <c r="C13" s="58"/>
      <c r="D13" s="102"/>
    </row>
    <row r="14" spans="1:4">
      <c r="A14" s="61" t="s">
        <v>1214</v>
      </c>
      <c r="B14" s="58"/>
      <c r="C14" s="58"/>
      <c r="D14" s="102"/>
    </row>
    <row r="15" spans="1:4">
      <c r="A15" s="61" t="s">
        <v>1215</v>
      </c>
      <c r="B15" s="58"/>
      <c r="C15" s="58"/>
      <c r="D15" s="102"/>
    </row>
    <row r="16" spans="1:4">
      <c r="A16" s="61" t="s">
        <v>1216</v>
      </c>
      <c r="B16" s="58"/>
      <c r="C16" s="58"/>
      <c r="D16" s="102"/>
    </row>
    <row r="17" spans="1:4">
      <c r="A17" s="61" t="s">
        <v>1217</v>
      </c>
      <c r="B17" s="58"/>
      <c r="C17" s="58"/>
      <c r="D17" s="102"/>
    </row>
    <row r="18" spans="1:4">
      <c r="A18" s="61" t="s">
        <v>1218</v>
      </c>
      <c r="B18" s="58"/>
      <c r="C18" s="58"/>
      <c r="D18" s="102"/>
    </row>
    <row r="19" spans="1:4">
      <c r="A19" s="61" t="s">
        <v>1219</v>
      </c>
      <c r="B19" s="58"/>
      <c r="C19" s="58"/>
      <c r="D19" s="102"/>
    </row>
    <row r="20" spans="1:4">
      <c r="A20" s="61" t="s">
        <v>1220</v>
      </c>
      <c r="B20" s="58">
        <v>86215</v>
      </c>
      <c r="C20" s="58">
        <v>5000</v>
      </c>
      <c r="D20" s="102">
        <v>5.79945485124398</v>
      </c>
    </row>
    <row r="21" spans="1:4">
      <c r="A21" s="61" t="s">
        <v>1221</v>
      </c>
      <c r="B21" s="58"/>
      <c r="C21" s="58"/>
      <c r="D21" s="102"/>
    </row>
    <row r="22" spans="1:4">
      <c r="A22" s="61" t="s">
        <v>1222</v>
      </c>
      <c r="B22" s="58"/>
      <c r="C22" s="58"/>
      <c r="D22" s="102"/>
    </row>
    <row r="23" spans="1:4">
      <c r="A23" s="61" t="s">
        <v>1223</v>
      </c>
      <c r="B23" s="58"/>
      <c r="C23" s="58"/>
      <c r="D23" s="102"/>
    </row>
    <row r="24" spans="1:4">
      <c r="A24" s="61" t="s">
        <v>1224</v>
      </c>
      <c r="B24" s="58"/>
      <c r="C24" s="58"/>
      <c r="D24" s="102"/>
    </row>
    <row r="25" spans="1:4">
      <c r="A25" s="61" t="s">
        <v>1225</v>
      </c>
      <c r="B25" s="58"/>
      <c r="C25" s="58"/>
      <c r="D25" s="102"/>
    </row>
    <row r="26" spans="1:4">
      <c r="A26" s="61" t="s">
        <v>1226</v>
      </c>
      <c r="B26" s="58"/>
      <c r="C26" s="58"/>
      <c r="D26" s="102"/>
    </row>
    <row r="27" spans="1:4">
      <c r="A27" s="61" t="s">
        <v>1227</v>
      </c>
      <c r="B27" s="58"/>
      <c r="C27" s="58"/>
      <c r="D27" s="102"/>
    </row>
    <row r="28" spans="1:4">
      <c r="A28" s="61" t="s">
        <v>1228</v>
      </c>
      <c r="B28" s="58"/>
      <c r="C28" s="58"/>
      <c r="D28" s="102"/>
    </row>
    <row r="29" spans="1:4">
      <c r="A29" s="61" t="s">
        <v>1229</v>
      </c>
      <c r="B29" s="58"/>
      <c r="C29" s="58"/>
      <c r="D29" s="102"/>
    </row>
    <row r="30" spans="1:4">
      <c r="A30" s="61" t="s">
        <v>1230</v>
      </c>
      <c r="B30" s="58"/>
      <c r="C30" s="58"/>
      <c r="D30" s="102"/>
    </row>
    <row r="31" spans="1:4">
      <c r="A31" s="61" t="s">
        <v>1231</v>
      </c>
      <c r="B31" s="58"/>
      <c r="C31" s="58"/>
      <c r="D31" s="102"/>
    </row>
    <row r="32" spans="1:4">
      <c r="A32" s="61" t="s">
        <v>1232</v>
      </c>
      <c r="B32" s="58"/>
      <c r="C32" s="58"/>
      <c r="D32" s="102"/>
    </row>
    <row r="33" ht="24" spans="1:4">
      <c r="A33" s="57" t="s">
        <v>1233</v>
      </c>
      <c r="B33" s="58"/>
      <c r="C33" s="58"/>
      <c r="D33" s="102"/>
    </row>
    <row r="34" spans="1:4">
      <c r="A34" s="57" t="s">
        <v>1234</v>
      </c>
      <c r="B34" s="58"/>
      <c r="C34" s="58"/>
      <c r="D34" s="102"/>
    </row>
    <row r="35" spans="1:4">
      <c r="A35" s="57" t="s">
        <v>1235</v>
      </c>
      <c r="B35" s="58"/>
      <c r="C35" s="58"/>
      <c r="D35" s="102"/>
    </row>
    <row r="36" spans="1:4">
      <c r="A36" s="57" t="s">
        <v>1236</v>
      </c>
      <c r="B36" s="58"/>
      <c r="C36" s="58"/>
      <c r="D36" s="102"/>
    </row>
    <row r="37" spans="1:4">
      <c r="A37" s="57" t="s">
        <v>1237</v>
      </c>
      <c r="B37" s="58"/>
      <c r="C37" s="58"/>
      <c r="D37" s="102"/>
    </row>
    <row r="38" ht="24" spans="1:4">
      <c r="A38" s="57" t="s">
        <v>1238</v>
      </c>
      <c r="B38" s="58"/>
      <c r="C38" s="58"/>
      <c r="D38" s="102"/>
    </row>
    <row r="39" spans="1:4">
      <c r="A39" s="57" t="s">
        <v>1239</v>
      </c>
      <c r="B39" s="58"/>
      <c r="C39" s="58"/>
      <c r="D39" s="102"/>
    </row>
    <row r="40" spans="1:4">
      <c r="A40" s="57" t="s">
        <v>1240</v>
      </c>
      <c r="B40" s="58"/>
      <c r="C40" s="58"/>
      <c r="D40" s="102"/>
    </row>
    <row r="41" spans="1:4">
      <c r="A41" s="57" t="s">
        <v>1241</v>
      </c>
      <c r="B41" s="58"/>
      <c r="C41" s="58"/>
      <c r="D41" s="102"/>
    </row>
    <row r="42" spans="1:4">
      <c r="A42" s="57" t="s">
        <v>1242</v>
      </c>
      <c r="B42" s="58"/>
      <c r="C42" s="58"/>
      <c r="D42" s="102"/>
    </row>
    <row r="43" spans="1:4">
      <c r="A43" s="57" t="s">
        <v>1243</v>
      </c>
      <c r="B43" s="58"/>
      <c r="C43" s="58"/>
      <c r="D43" s="102"/>
    </row>
    <row r="44" spans="1:4">
      <c r="A44" s="57" t="s">
        <v>1244</v>
      </c>
      <c r="B44" s="58"/>
      <c r="C44" s="58"/>
      <c r="D44" s="102"/>
    </row>
    <row r="45" spans="1:4">
      <c r="A45" s="57" t="s">
        <v>1245</v>
      </c>
      <c r="B45" s="58"/>
      <c r="C45" s="58"/>
      <c r="D45" s="102"/>
    </row>
    <row r="46" spans="1:4">
      <c r="A46" s="57" t="s">
        <v>1246</v>
      </c>
      <c r="B46" s="58"/>
      <c r="C46" s="58"/>
      <c r="D46" s="102"/>
    </row>
    <row r="47" spans="1:4">
      <c r="A47" s="57" t="s">
        <v>1247</v>
      </c>
      <c r="B47" s="58"/>
      <c r="C47" s="58"/>
      <c r="D47" s="102"/>
    </row>
    <row r="48" spans="1:4">
      <c r="A48" s="57" t="s">
        <v>1248</v>
      </c>
      <c r="B48" s="58"/>
      <c r="C48" s="58"/>
      <c r="D48" s="102"/>
    </row>
    <row r="49" ht="24" spans="1:4">
      <c r="A49" s="57" t="s">
        <v>1249</v>
      </c>
      <c r="B49" s="58"/>
      <c r="C49" s="58"/>
      <c r="D49" s="102"/>
    </row>
    <row r="50" spans="1:4">
      <c r="A50" s="57" t="s">
        <v>1250</v>
      </c>
      <c r="B50" s="58"/>
      <c r="C50" s="58"/>
      <c r="D50" s="102"/>
    </row>
    <row r="51" spans="1:4">
      <c r="A51" s="61"/>
      <c r="B51" s="104"/>
      <c r="C51" s="104"/>
      <c r="D51" s="105"/>
    </row>
    <row r="52" spans="1:4">
      <c r="A52" s="61"/>
      <c r="B52" s="104"/>
      <c r="C52" s="104"/>
      <c r="D52" s="105"/>
    </row>
    <row r="53" spans="1:4">
      <c r="A53" s="61" t="s">
        <v>52</v>
      </c>
      <c r="B53" s="58">
        <v>123770</v>
      </c>
      <c r="C53" s="58">
        <v>50000</v>
      </c>
      <c r="D53" s="102">
        <v>40.3975115132908</v>
      </c>
    </row>
    <row r="54" spans="1:4">
      <c r="A54" s="61" t="s">
        <v>1077</v>
      </c>
      <c r="B54" s="58">
        <v>30405</v>
      </c>
      <c r="C54" s="58">
        <v>26247</v>
      </c>
      <c r="D54" s="102">
        <v>86.3246176615688</v>
      </c>
    </row>
    <row r="55" spans="1:4">
      <c r="A55" s="61" t="s">
        <v>1251</v>
      </c>
      <c r="B55" s="94">
        <v>204</v>
      </c>
      <c r="C55" s="94">
        <v>491</v>
      </c>
      <c r="D55" s="102">
        <v>240.686274509804</v>
      </c>
    </row>
    <row r="56" spans="1:4">
      <c r="A56" s="61" t="s">
        <v>1252</v>
      </c>
      <c r="B56" s="94"/>
      <c r="C56" s="94"/>
      <c r="D56" s="102"/>
    </row>
    <row r="57" spans="1:4">
      <c r="A57" s="61" t="s">
        <v>1153</v>
      </c>
      <c r="B57" s="94">
        <v>15201</v>
      </c>
      <c r="C57" s="94">
        <v>11256</v>
      </c>
      <c r="D57" s="102"/>
    </row>
    <row r="58" spans="1:4">
      <c r="A58" s="61" t="s">
        <v>1154</v>
      </c>
      <c r="B58" s="94"/>
      <c r="C58" s="94"/>
      <c r="D58" s="102"/>
    </row>
    <row r="59" spans="1:4">
      <c r="A59" s="61" t="s">
        <v>1253</v>
      </c>
      <c r="B59" s="94"/>
      <c r="C59" s="94"/>
      <c r="D59" s="102"/>
    </row>
    <row r="60" spans="1:4">
      <c r="A60" s="61" t="s">
        <v>1254</v>
      </c>
      <c r="B60" s="58"/>
      <c r="C60" s="58"/>
      <c r="D60" s="102"/>
    </row>
    <row r="61" spans="1:4">
      <c r="A61" s="61" t="s">
        <v>1255</v>
      </c>
      <c r="B61" s="94">
        <v>15000</v>
      </c>
      <c r="C61" s="94">
        <v>14500</v>
      </c>
      <c r="D61" s="102">
        <v>96.6666666666667</v>
      </c>
    </row>
    <row r="62" spans="1:4">
      <c r="A62" s="61"/>
      <c r="B62" s="58"/>
      <c r="C62" s="58"/>
      <c r="D62" s="114"/>
    </row>
    <row r="63" spans="1:4">
      <c r="A63" s="106" t="s">
        <v>1182</v>
      </c>
      <c r="B63" s="58">
        <v>154175</v>
      </c>
      <c r="C63" s="58">
        <v>76247</v>
      </c>
      <c r="D63" s="102">
        <v>49.4548402789038</v>
      </c>
    </row>
    <row r="64" spans="1:4">
      <c r="A64" s="107"/>
      <c r="B64" s="108"/>
      <c r="C64" s="108"/>
      <c r="D64" s="109"/>
    </row>
    <row r="65" spans="1:4">
      <c r="A65" s="10"/>
      <c r="B65" s="110"/>
      <c r="C65" s="110"/>
      <c r="D65" s="111"/>
    </row>
    <row r="67" spans="1:4">
      <c r="A67" s="10"/>
      <c r="B67" s="110"/>
      <c r="C67" s="110"/>
      <c r="D67" s="111"/>
    </row>
    <row r="68" spans="1:4">
      <c r="A68" s="10"/>
      <c r="B68" s="110"/>
      <c r="C68" s="110"/>
      <c r="D68" s="111"/>
    </row>
    <row r="69" spans="1:4">
      <c r="A69" s="10"/>
      <c r="B69" s="110"/>
      <c r="C69" s="110"/>
      <c r="D69" s="111"/>
    </row>
    <row r="70" spans="1:4">
      <c r="A70" s="10"/>
      <c r="B70" s="110"/>
      <c r="C70" s="110"/>
      <c r="D70" s="111"/>
    </row>
    <row r="71" spans="1:4">
      <c r="A71" s="10"/>
      <c r="B71" s="110"/>
      <c r="C71" s="110"/>
      <c r="D71" s="111"/>
    </row>
    <row r="72" spans="1:4">
      <c r="A72" s="10"/>
      <c r="B72" s="110"/>
      <c r="C72" s="110"/>
      <c r="D72" s="111"/>
    </row>
    <row r="73" spans="1:4">
      <c r="A73" s="10"/>
      <c r="B73" s="110"/>
      <c r="C73" s="110"/>
      <c r="D73" s="111"/>
    </row>
    <row r="74" spans="1:4">
      <c r="A74" s="10"/>
      <c r="B74" s="110"/>
      <c r="C74" s="110"/>
      <c r="D74" s="111"/>
    </row>
    <row r="75" spans="1:4">
      <c r="A75" s="10"/>
      <c r="B75" s="110"/>
      <c r="C75" s="110"/>
      <c r="D75" s="111"/>
    </row>
    <row r="76" spans="1:4">
      <c r="A76" s="10"/>
      <c r="B76" s="110"/>
      <c r="C76" s="110"/>
      <c r="D76" s="111"/>
    </row>
    <row r="77" spans="1:4">
      <c r="A77" s="10"/>
      <c r="B77" s="110"/>
      <c r="C77" s="110"/>
      <c r="D77" s="111"/>
    </row>
    <row r="78" spans="1:4">
      <c r="A78" s="10"/>
      <c r="B78" s="110"/>
      <c r="C78" s="110"/>
      <c r="D78" s="111"/>
    </row>
    <row r="79" spans="1:4">
      <c r="A79" s="10"/>
      <c r="B79" s="110"/>
      <c r="C79" s="110"/>
      <c r="D79" s="111"/>
    </row>
    <row r="80" spans="1:4">
      <c r="A80" s="10"/>
      <c r="B80" s="110"/>
      <c r="C80" s="110"/>
      <c r="D80" s="111"/>
    </row>
    <row r="81" spans="1:4">
      <c r="A81" s="10"/>
      <c r="B81" s="110"/>
      <c r="C81" s="110"/>
      <c r="D81" s="111"/>
    </row>
    <row r="82" spans="1:4">
      <c r="A82" s="10"/>
      <c r="B82" s="110"/>
      <c r="C82" s="110"/>
      <c r="D82" s="111"/>
    </row>
    <row r="83" spans="1:4">
      <c r="A83" s="10"/>
      <c r="B83" s="110"/>
      <c r="C83" s="110"/>
      <c r="D83" s="111"/>
    </row>
    <row r="84" spans="1:4">
      <c r="A84" s="10"/>
      <c r="B84" s="110"/>
      <c r="C84" s="110"/>
      <c r="D84" s="111"/>
    </row>
    <row r="85" spans="1:4">
      <c r="A85" s="10"/>
      <c r="B85" s="110"/>
      <c r="C85" s="110"/>
      <c r="D85" s="111"/>
    </row>
    <row r="86" spans="1:4">
      <c r="A86" s="10"/>
      <c r="B86" s="110"/>
      <c r="C86" s="110"/>
      <c r="D86" s="111"/>
    </row>
    <row r="87" spans="1:4">
      <c r="A87" s="10"/>
      <c r="B87" s="110"/>
      <c r="C87" s="110"/>
      <c r="D87" s="111"/>
    </row>
    <row r="88" spans="1:4">
      <c r="A88" s="10"/>
      <c r="B88" s="110"/>
      <c r="C88" s="110"/>
      <c r="D88" s="111"/>
    </row>
    <row r="89" spans="1:4">
      <c r="A89" s="10"/>
      <c r="B89" s="110"/>
      <c r="C89" s="110"/>
      <c r="D89" s="111"/>
    </row>
    <row r="90" spans="1:4">
      <c r="A90" s="10"/>
      <c r="B90" s="110"/>
      <c r="C90" s="110"/>
      <c r="D90" s="111"/>
    </row>
    <row r="91" spans="1:4">
      <c r="A91" s="10"/>
      <c r="B91" s="110"/>
      <c r="C91" s="110"/>
      <c r="D91" s="111"/>
    </row>
    <row r="92" spans="1:4">
      <c r="A92" s="10"/>
      <c r="B92" s="110"/>
      <c r="C92" s="110"/>
      <c r="D92" s="111"/>
    </row>
    <row r="93" spans="1:4">
      <c r="A93" s="10"/>
      <c r="B93" s="110"/>
      <c r="C93" s="110"/>
      <c r="D93" s="111"/>
    </row>
    <row r="94" spans="1:4">
      <c r="A94" s="10"/>
      <c r="B94" s="110"/>
      <c r="C94" s="110"/>
      <c r="D94" s="111"/>
    </row>
    <row r="95" spans="1:4">
      <c r="A95" s="10"/>
      <c r="B95" s="110"/>
      <c r="C95" s="110"/>
      <c r="D95" s="111"/>
    </row>
    <row r="96" spans="1:4">
      <c r="A96" s="10"/>
      <c r="B96" s="110"/>
      <c r="C96" s="110"/>
      <c r="D96" s="111"/>
    </row>
    <row r="97" spans="1:4">
      <c r="A97" s="10"/>
      <c r="B97" s="110"/>
      <c r="C97" s="110"/>
      <c r="D97" s="111"/>
    </row>
    <row r="98" spans="1:4">
      <c r="A98" s="10"/>
      <c r="B98" s="110"/>
      <c r="C98" s="110"/>
      <c r="D98" s="111"/>
    </row>
    <row r="99" spans="1:4">
      <c r="A99" s="10"/>
      <c r="B99" s="110"/>
      <c r="C99" s="110"/>
      <c r="D99" s="111"/>
    </row>
    <row r="100" spans="1:4">
      <c r="A100" s="10"/>
      <c r="B100" s="110"/>
      <c r="C100" s="110"/>
      <c r="D100" s="111"/>
    </row>
    <row r="101" spans="1:4">
      <c r="A101" s="10"/>
      <c r="B101" s="110"/>
      <c r="C101" s="110"/>
      <c r="D101" s="111"/>
    </row>
    <row r="102" spans="1:4">
      <c r="A102" s="10"/>
      <c r="B102" s="110"/>
      <c r="C102" s="110"/>
      <c r="D102" s="111"/>
    </row>
    <row r="103" spans="1:4">
      <c r="A103" s="10"/>
      <c r="B103" s="110"/>
      <c r="C103" s="110"/>
      <c r="D103" s="111"/>
    </row>
    <row r="104" spans="1:4">
      <c r="A104" s="10"/>
      <c r="B104" s="110"/>
      <c r="C104" s="110"/>
      <c r="D104" s="111"/>
    </row>
    <row r="105" spans="1:4">
      <c r="A105" s="10"/>
      <c r="B105" s="110"/>
      <c r="C105" s="110"/>
      <c r="D105" s="111"/>
    </row>
    <row r="106" spans="1:4">
      <c r="A106" s="10"/>
      <c r="B106" s="110"/>
      <c r="C106" s="110"/>
      <c r="D106" s="111"/>
    </row>
    <row r="107" spans="1:4">
      <c r="A107" s="10"/>
      <c r="B107" s="110"/>
      <c r="C107" s="110"/>
      <c r="D107" s="111"/>
    </row>
    <row r="108" spans="1:4">
      <c r="A108" s="10"/>
      <c r="B108" s="110"/>
      <c r="C108" s="110"/>
      <c r="D108" s="111"/>
    </row>
    <row r="109" spans="1:4">
      <c r="A109" s="10"/>
      <c r="B109" s="110"/>
      <c r="C109" s="110"/>
      <c r="D109" s="111"/>
    </row>
    <row r="110" spans="1:4">
      <c r="A110" s="10"/>
      <c r="B110" s="110"/>
      <c r="C110" s="110"/>
      <c r="D110" s="111"/>
    </row>
    <row r="111" spans="1:4">
      <c r="A111" s="10"/>
      <c r="B111" s="110"/>
      <c r="C111" s="110"/>
      <c r="D111" s="111"/>
    </row>
    <row r="112" spans="1:4">
      <c r="A112" s="10"/>
      <c r="B112" s="110"/>
      <c r="C112" s="110"/>
      <c r="D112" s="111"/>
    </row>
    <row r="113" spans="1:4">
      <c r="A113" s="10"/>
      <c r="B113" s="110"/>
      <c r="C113" s="110"/>
      <c r="D113" s="111"/>
    </row>
    <row r="114" spans="1:4">
      <c r="A114" s="10"/>
      <c r="B114" s="110"/>
      <c r="C114" s="110"/>
      <c r="D114" s="111"/>
    </row>
    <row r="115" spans="1:4">
      <c r="A115" s="10"/>
      <c r="B115" s="110"/>
      <c r="C115" s="110"/>
      <c r="D115" s="111"/>
    </row>
    <row r="116" spans="1:4">
      <c r="A116" s="10"/>
      <c r="B116" s="110"/>
      <c r="C116" s="110"/>
      <c r="D116" s="111"/>
    </row>
    <row r="117" spans="1:4">
      <c r="A117" s="10"/>
      <c r="B117" s="110"/>
      <c r="C117" s="110"/>
      <c r="D117" s="111"/>
    </row>
    <row r="118" spans="1:4">
      <c r="A118" s="10"/>
      <c r="B118" s="110"/>
      <c r="C118" s="110"/>
      <c r="D118" s="111"/>
    </row>
    <row r="119" spans="1:4">
      <c r="A119" s="10"/>
      <c r="B119" s="110"/>
      <c r="C119" s="110"/>
      <c r="D119" s="111"/>
    </row>
    <row r="120" spans="1:4">
      <c r="A120" s="10"/>
      <c r="B120" s="110"/>
      <c r="C120" s="110"/>
      <c r="D120" s="111"/>
    </row>
    <row r="121" spans="1:4">
      <c r="A121" s="10"/>
      <c r="B121" s="110"/>
      <c r="C121" s="110"/>
      <c r="D121" s="111"/>
    </row>
    <row r="122" spans="1:4">
      <c r="A122" s="10"/>
      <c r="B122" s="110"/>
      <c r="C122" s="110"/>
      <c r="D122" s="111"/>
    </row>
    <row r="123" spans="1:4">
      <c r="A123" s="10"/>
      <c r="B123" s="110"/>
      <c r="C123" s="110"/>
      <c r="D123" s="111"/>
    </row>
    <row r="124" spans="1:4">
      <c r="A124" s="10"/>
      <c r="B124" s="110"/>
      <c r="C124" s="110"/>
      <c r="D124" s="111"/>
    </row>
    <row r="125" spans="1:4">
      <c r="A125" s="10"/>
      <c r="B125" s="110"/>
      <c r="C125" s="110"/>
      <c r="D125" s="111"/>
    </row>
    <row r="126" spans="1:4">
      <c r="A126" s="10"/>
      <c r="B126" s="110"/>
      <c r="C126" s="110"/>
      <c r="D126" s="111"/>
    </row>
    <row r="127" spans="1:4">
      <c r="A127" s="10"/>
      <c r="B127" s="110"/>
      <c r="C127" s="110"/>
      <c r="D127" s="111"/>
    </row>
    <row r="128" spans="1:4">
      <c r="A128" s="10"/>
      <c r="B128" s="110"/>
      <c r="C128" s="110"/>
      <c r="D128" s="111"/>
    </row>
    <row r="129" spans="1:4">
      <c r="A129" s="10"/>
      <c r="B129" s="110"/>
      <c r="C129" s="110"/>
      <c r="D129" s="111"/>
    </row>
    <row r="130" spans="1:4">
      <c r="A130" s="10"/>
      <c r="B130" s="110"/>
      <c r="C130" s="110"/>
      <c r="D130" s="111"/>
    </row>
    <row r="131" spans="1:4">
      <c r="A131" s="10"/>
      <c r="B131" s="110"/>
      <c r="C131" s="110"/>
      <c r="D131" s="111"/>
    </row>
    <row r="132" spans="1:4">
      <c r="A132" s="10"/>
      <c r="B132" s="110"/>
      <c r="C132" s="110"/>
      <c r="D132" s="111"/>
    </row>
    <row r="133" spans="1:4">
      <c r="A133" s="10"/>
      <c r="B133" s="110"/>
      <c r="C133" s="110"/>
      <c r="D133" s="111"/>
    </row>
    <row r="134" spans="1:4">
      <c r="A134" s="10"/>
      <c r="B134" s="110"/>
      <c r="C134" s="110"/>
      <c r="D134" s="111"/>
    </row>
    <row r="135" spans="1:4">
      <c r="A135" s="10"/>
      <c r="B135" s="110"/>
      <c r="C135" s="110"/>
      <c r="D135" s="111"/>
    </row>
    <row r="136" spans="1:4">
      <c r="A136" s="10"/>
      <c r="B136" s="110"/>
      <c r="C136" s="110"/>
      <c r="D136" s="111"/>
    </row>
    <row r="137" spans="1:4">
      <c r="A137" s="10"/>
      <c r="B137" s="110"/>
      <c r="C137" s="110"/>
      <c r="D137" s="111"/>
    </row>
    <row r="138" spans="1:4">
      <c r="A138" s="10"/>
      <c r="B138" s="110"/>
      <c r="C138" s="110"/>
      <c r="D138" s="111"/>
    </row>
    <row r="139" spans="1:4">
      <c r="A139" s="10"/>
      <c r="B139" s="110"/>
      <c r="C139" s="110"/>
      <c r="D139" s="111"/>
    </row>
    <row r="140" spans="1:4">
      <c r="A140" s="10"/>
      <c r="B140" s="110"/>
      <c r="C140" s="110"/>
      <c r="D140" s="111"/>
    </row>
    <row r="141" spans="1:4">
      <c r="A141" s="10"/>
      <c r="B141" s="110"/>
      <c r="C141" s="110"/>
      <c r="D141" s="111"/>
    </row>
    <row r="142" spans="1:4">
      <c r="A142" s="10"/>
      <c r="B142" s="110"/>
      <c r="C142" s="110"/>
      <c r="D142" s="111"/>
    </row>
    <row r="143" spans="1:4">
      <c r="A143" s="10"/>
      <c r="B143" s="110"/>
      <c r="C143" s="110"/>
      <c r="D143" s="111"/>
    </row>
    <row r="144" spans="1:4">
      <c r="A144" s="10"/>
      <c r="B144" s="110"/>
      <c r="C144" s="110"/>
      <c r="D144" s="111"/>
    </row>
    <row r="145" spans="1:4">
      <c r="A145" s="10"/>
      <c r="B145" s="110"/>
      <c r="C145" s="110"/>
      <c r="D145" s="111"/>
    </row>
    <row r="146" spans="1:4">
      <c r="A146" s="10"/>
      <c r="B146" s="110"/>
      <c r="C146" s="110"/>
      <c r="D146" s="111"/>
    </row>
    <row r="147" spans="1:4">
      <c r="A147" s="10"/>
      <c r="B147" s="110"/>
      <c r="C147" s="110"/>
      <c r="D147" s="111"/>
    </row>
    <row r="148" spans="1:4">
      <c r="A148" s="10"/>
      <c r="B148" s="110"/>
      <c r="C148" s="110"/>
      <c r="D148" s="111"/>
    </row>
    <row r="149" spans="1:4">
      <c r="A149" s="10"/>
      <c r="B149" s="110"/>
      <c r="C149" s="110"/>
      <c r="D149" s="111"/>
    </row>
    <row r="150" spans="1:4">
      <c r="A150" s="10"/>
      <c r="B150" s="110"/>
      <c r="C150" s="110"/>
      <c r="D150" s="111"/>
    </row>
    <row r="151" spans="1:4">
      <c r="A151" s="10"/>
      <c r="B151" s="110"/>
      <c r="C151" s="110"/>
      <c r="D151" s="111"/>
    </row>
    <row r="152" spans="1:4">
      <c r="A152" s="10"/>
      <c r="B152" s="110"/>
      <c r="C152" s="110"/>
      <c r="D152" s="111"/>
    </row>
    <row r="153" spans="1:4">
      <c r="A153" s="13"/>
      <c r="B153" s="115"/>
      <c r="C153" s="115"/>
      <c r="D153" s="116"/>
    </row>
    <row r="154" spans="1:4">
      <c r="A154" s="10"/>
      <c r="B154" s="110"/>
      <c r="C154" s="110"/>
      <c r="D154" s="111"/>
    </row>
    <row r="155" spans="1:4">
      <c r="A155" s="10"/>
      <c r="B155" s="110"/>
      <c r="C155" s="110"/>
      <c r="D155" s="111"/>
    </row>
    <row r="156" spans="1:4">
      <c r="A156" s="10"/>
      <c r="B156" s="110"/>
      <c r="C156" s="110"/>
      <c r="D156" s="111"/>
    </row>
    <row r="157" spans="1:4">
      <c r="A157" s="10"/>
      <c r="B157" s="110"/>
      <c r="C157" s="110"/>
      <c r="D157" s="111"/>
    </row>
    <row r="158" spans="1:4">
      <c r="A158" s="10"/>
      <c r="B158" s="110"/>
      <c r="C158" s="110"/>
      <c r="D158" s="111"/>
    </row>
    <row r="159" spans="1:4">
      <c r="A159" s="10"/>
      <c r="B159" s="110"/>
      <c r="C159" s="110"/>
      <c r="D159" s="111"/>
    </row>
    <row r="160" spans="1:4">
      <c r="A160" s="10"/>
      <c r="B160" s="110"/>
      <c r="C160" s="110"/>
      <c r="D160" s="111"/>
    </row>
    <row r="161" spans="1:4">
      <c r="A161" s="10"/>
      <c r="B161" s="110"/>
      <c r="C161" s="110"/>
      <c r="D161" s="111"/>
    </row>
    <row r="162" spans="1:4">
      <c r="A162" s="10"/>
      <c r="B162" s="110"/>
      <c r="C162" s="110"/>
      <c r="D162" s="111"/>
    </row>
    <row r="163" spans="1:4">
      <c r="A163" s="10"/>
      <c r="B163" s="110"/>
      <c r="C163" s="110"/>
      <c r="D163" s="111"/>
    </row>
    <row r="164" spans="1:4">
      <c r="A164" s="10"/>
      <c r="B164" s="110"/>
      <c r="C164" s="110"/>
      <c r="D164" s="111"/>
    </row>
    <row r="165" spans="1:4">
      <c r="A165" s="10"/>
      <c r="B165" s="110"/>
      <c r="C165" s="110"/>
      <c r="D165" s="111"/>
    </row>
    <row r="166" spans="1:4">
      <c r="A166" s="10"/>
      <c r="B166" s="110"/>
      <c r="C166" s="110"/>
      <c r="D166" s="111"/>
    </row>
    <row r="167" spans="1:4">
      <c r="A167" s="10"/>
      <c r="B167" s="110"/>
      <c r="C167" s="110"/>
      <c r="D167" s="111"/>
    </row>
    <row r="168" spans="1:4">
      <c r="A168" s="10"/>
      <c r="B168" s="110"/>
      <c r="C168" s="110"/>
      <c r="D168" s="111"/>
    </row>
    <row r="169" spans="1:4">
      <c r="A169" s="10"/>
      <c r="B169" s="110"/>
      <c r="C169" s="110"/>
      <c r="D169" s="111"/>
    </row>
    <row r="170" spans="1:4">
      <c r="A170" s="10"/>
      <c r="B170" s="110"/>
      <c r="C170" s="110"/>
      <c r="D170" s="111"/>
    </row>
    <row r="171" spans="1:4">
      <c r="A171" s="10"/>
      <c r="B171" s="110"/>
      <c r="C171" s="110"/>
      <c r="D171" s="111"/>
    </row>
    <row r="172" spans="1:4">
      <c r="A172" s="10"/>
      <c r="B172" s="110"/>
      <c r="C172" s="110"/>
      <c r="D172" s="111"/>
    </row>
    <row r="173" spans="1:4">
      <c r="A173" s="10"/>
      <c r="B173" s="110"/>
      <c r="C173" s="110"/>
      <c r="D173" s="111"/>
    </row>
    <row r="174" spans="1:4">
      <c r="A174" s="10"/>
      <c r="B174" s="110"/>
      <c r="C174" s="110"/>
      <c r="D174" s="111"/>
    </row>
    <row r="175" spans="1:4">
      <c r="A175" s="10"/>
      <c r="B175" s="110"/>
      <c r="C175" s="110"/>
      <c r="D175" s="111"/>
    </row>
    <row r="176" spans="1:4">
      <c r="A176" s="10"/>
      <c r="B176" s="110"/>
      <c r="C176" s="110"/>
      <c r="D176" s="111"/>
    </row>
    <row r="177" spans="1:4">
      <c r="A177" s="10"/>
      <c r="B177" s="110"/>
      <c r="C177" s="110"/>
      <c r="D177" s="111"/>
    </row>
    <row r="178" spans="1:4">
      <c r="A178" s="10"/>
      <c r="B178" s="110"/>
      <c r="C178" s="110"/>
      <c r="D178" s="111"/>
    </row>
    <row r="179" spans="1:4">
      <c r="A179" s="10"/>
      <c r="B179" s="110"/>
      <c r="C179" s="110"/>
      <c r="D179" s="111"/>
    </row>
    <row r="180" spans="1:4">
      <c r="A180" s="13"/>
      <c r="B180" s="115"/>
      <c r="C180" s="115"/>
      <c r="D180" s="116"/>
    </row>
    <row r="181" spans="1:4">
      <c r="A181" s="10"/>
      <c r="B181" s="110"/>
      <c r="C181" s="110"/>
      <c r="D181" s="111"/>
    </row>
    <row r="182" spans="1:4">
      <c r="A182" s="10"/>
      <c r="B182" s="110"/>
      <c r="C182" s="110"/>
      <c r="D182" s="111"/>
    </row>
    <row r="183" spans="1:4">
      <c r="A183" s="10"/>
      <c r="B183" s="110"/>
      <c r="C183" s="110"/>
      <c r="D183" s="111"/>
    </row>
    <row r="184" spans="1:4">
      <c r="A184" s="10"/>
      <c r="B184" s="110"/>
      <c r="C184" s="110"/>
      <c r="D184" s="111"/>
    </row>
    <row r="185" spans="1:4">
      <c r="A185" s="10"/>
      <c r="B185" s="110"/>
      <c r="C185" s="110"/>
      <c r="D185" s="111"/>
    </row>
    <row r="186" spans="1:4">
      <c r="A186" s="10"/>
      <c r="B186" s="110"/>
      <c r="C186" s="110"/>
      <c r="D186" s="111"/>
    </row>
    <row r="187" spans="1:4">
      <c r="A187" s="10"/>
      <c r="B187" s="110"/>
      <c r="C187" s="110"/>
      <c r="D187" s="111"/>
    </row>
    <row r="188" spans="1:4">
      <c r="A188" s="10"/>
      <c r="B188" s="110"/>
      <c r="C188" s="110"/>
      <c r="D188" s="111"/>
    </row>
    <row r="189" spans="1:4">
      <c r="A189" s="10"/>
      <c r="B189" s="110"/>
      <c r="C189" s="110"/>
      <c r="D189" s="111"/>
    </row>
    <row r="190" spans="1:4">
      <c r="A190" s="10"/>
      <c r="B190" s="110"/>
      <c r="C190" s="110"/>
      <c r="D190" s="111"/>
    </row>
    <row r="191" spans="1:4">
      <c r="A191" s="10"/>
      <c r="B191" s="110"/>
      <c r="C191" s="110"/>
      <c r="D191" s="111"/>
    </row>
    <row r="192" spans="1:4">
      <c r="A192" s="10"/>
      <c r="B192" s="110"/>
      <c r="C192" s="110"/>
      <c r="D192" s="111"/>
    </row>
    <row r="193" spans="1:4">
      <c r="A193" s="10"/>
      <c r="B193" s="110"/>
      <c r="C193" s="110"/>
      <c r="D193" s="111"/>
    </row>
    <row r="194" spans="1:4">
      <c r="A194" s="10"/>
      <c r="B194" s="110"/>
      <c r="C194" s="110"/>
      <c r="D194" s="111"/>
    </row>
    <row r="195" spans="1:4">
      <c r="A195" s="10"/>
      <c r="B195" s="110"/>
      <c r="C195" s="110"/>
      <c r="D195" s="111"/>
    </row>
    <row r="196" spans="1:4">
      <c r="A196" s="10"/>
      <c r="B196" s="110"/>
      <c r="C196" s="110"/>
      <c r="D196" s="111"/>
    </row>
    <row r="197" spans="1:4">
      <c r="A197" s="10"/>
      <c r="B197" s="110"/>
      <c r="C197" s="110"/>
      <c r="D197" s="111"/>
    </row>
    <row r="198" spans="1:4">
      <c r="A198" s="10"/>
      <c r="B198" s="110"/>
      <c r="C198" s="110"/>
      <c r="D198" s="111"/>
    </row>
    <row r="199" spans="1:4">
      <c r="A199" s="10"/>
      <c r="B199" s="110"/>
      <c r="C199" s="110"/>
      <c r="D199" s="111"/>
    </row>
    <row r="200" spans="1:4">
      <c r="A200" s="10"/>
      <c r="B200" s="110"/>
      <c r="C200" s="110"/>
      <c r="D200" s="111"/>
    </row>
    <row r="201" spans="1:4">
      <c r="A201" s="10"/>
      <c r="B201" s="110"/>
      <c r="C201" s="110"/>
      <c r="D201" s="111"/>
    </row>
    <row r="202" spans="1:4">
      <c r="A202" s="10"/>
      <c r="B202" s="110"/>
      <c r="C202" s="110"/>
      <c r="D202" s="111"/>
    </row>
    <row r="203" spans="1:4">
      <c r="A203" s="10"/>
      <c r="B203" s="110"/>
      <c r="C203" s="110"/>
      <c r="D203" s="111"/>
    </row>
    <row r="204" spans="1:4">
      <c r="A204" s="10"/>
      <c r="B204" s="110"/>
      <c r="C204" s="110"/>
      <c r="D204" s="111"/>
    </row>
    <row r="205" spans="1:4">
      <c r="A205" s="10"/>
      <c r="B205" s="110"/>
      <c r="C205" s="110"/>
      <c r="D205" s="111"/>
    </row>
    <row r="206" spans="1:4">
      <c r="A206" s="10"/>
      <c r="B206" s="110"/>
      <c r="C206" s="110"/>
      <c r="D206" s="111"/>
    </row>
    <row r="207" spans="1:4">
      <c r="A207" s="10"/>
      <c r="B207" s="110"/>
      <c r="C207" s="110"/>
      <c r="D207" s="111"/>
    </row>
    <row r="208" spans="1:4">
      <c r="A208" s="10"/>
      <c r="B208" s="110"/>
      <c r="C208" s="110"/>
      <c r="D208" s="111"/>
    </row>
    <row r="209" spans="1:4">
      <c r="A209" s="10"/>
      <c r="B209" s="110"/>
      <c r="C209" s="110"/>
      <c r="D209" s="111"/>
    </row>
    <row r="210" spans="1:4">
      <c r="A210" s="10"/>
      <c r="B210" s="110"/>
      <c r="C210" s="110"/>
      <c r="D210" s="111"/>
    </row>
    <row r="211" spans="1:4">
      <c r="A211" s="10"/>
      <c r="B211" s="110"/>
      <c r="C211" s="110"/>
      <c r="D211" s="111"/>
    </row>
    <row r="212" spans="1:4">
      <c r="A212" s="10"/>
      <c r="B212" s="110"/>
      <c r="C212" s="110"/>
      <c r="D212" s="111"/>
    </row>
    <row r="213" spans="1:4">
      <c r="A213" s="10"/>
      <c r="B213" s="110"/>
      <c r="C213" s="110"/>
      <c r="D213" s="111"/>
    </row>
    <row r="214" spans="1:4">
      <c r="A214" s="10"/>
      <c r="B214" s="110"/>
      <c r="C214" s="110"/>
      <c r="D214" s="111"/>
    </row>
    <row r="215" spans="1:4">
      <c r="A215" s="10"/>
      <c r="B215" s="110"/>
      <c r="C215" s="110"/>
      <c r="D215" s="111"/>
    </row>
    <row r="216" spans="1:4">
      <c r="A216" s="10"/>
      <c r="B216" s="110"/>
      <c r="C216" s="110"/>
      <c r="D216" s="111"/>
    </row>
    <row r="217" spans="1:4">
      <c r="A217" s="10"/>
      <c r="B217" s="110"/>
      <c r="C217" s="110"/>
      <c r="D217" s="111"/>
    </row>
    <row r="218" spans="1:4">
      <c r="A218" s="10"/>
      <c r="B218" s="110"/>
      <c r="C218" s="110"/>
      <c r="D218" s="111"/>
    </row>
    <row r="219" spans="1:4">
      <c r="A219" s="10"/>
      <c r="B219" s="110"/>
      <c r="C219" s="110"/>
      <c r="D219" s="111"/>
    </row>
    <row r="220" spans="1:4">
      <c r="A220" s="10"/>
      <c r="B220" s="110"/>
      <c r="C220" s="110"/>
      <c r="D220" s="111"/>
    </row>
    <row r="221" spans="1:4">
      <c r="A221" s="10"/>
      <c r="B221" s="110"/>
      <c r="C221" s="110"/>
      <c r="D221" s="111"/>
    </row>
    <row r="222" spans="1:4">
      <c r="A222" s="10"/>
      <c r="B222" s="110"/>
      <c r="C222" s="110"/>
      <c r="D222" s="111"/>
    </row>
    <row r="223" spans="1:4">
      <c r="A223" s="10"/>
      <c r="B223" s="110"/>
      <c r="C223" s="110"/>
      <c r="D223" s="111"/>
    </row>
    <row r="224" spans="1:4">
      <c r="A224" s="10"/>
      <c r="B224" s="110"/>
      <c r="C224" s="110"/>
      <c r="D224" s="111"/>
    </row>
    <row r="225" spans="1:4">
      <c r="A225" s="10"/>
      <c r="B225" s="110"/>
      <c r="C225" s="110"/>
      <c r="D225" s="111"/>
    </row>
    <row r="226" spans="1:4">
      <c r="A226" s="10"/>
      <c r="B226" s="110"/>
      <c r="C226" s="110"/>
      <c r="D226" s="111"/>
    </row>
    <row r="227" spans="1:4">
      <c r="A227" s="10"/>
      <c r="B227" s="110"/>
      <c r="C227" s="110"/>
      <c r="D227" s="111"/>
    </row>
    <row r="228" spans="1:4">
      <c r="A228" s="10"/>
      <c r="B228" s="110"/>
      <c r="C228" s="110"/>
      <c r="D228" s="111"/>
    </row>
    <row r="229" spans="1:4">
      <c r="A229" s="10"/>
      <c r="B229" s="110"/>
      <c r="C229" s="110"/>
      <c r="D229" s="111"/>
    </row>
    <row r="230" spans="1:4">
      <c r="A230" s="10"/>
      <c r="B230" s="110"/>
      <c r="C230" s="110"/>
      <c r="D230" s="111"/>
    </row>
    <row r="231" spans="1:4">
      <c r="A231" s="10"/>
      <c r="B231" s="110"/>
      <c r="C231" s="110"/>
      <c r="D231" s="111"/>
    </row>
    <row r="232" spans="1:4">
      <c r="A232" s="10"/>
      <c r="B232" s="110"/>
      <c r="C232" s="110"/>
      <c r="D232" s="111"/>
    </row>
    <row r="233" spans="1:4">
      <c r="A233" s="10"/>
      <c r="B233" s="110"/>
      <c r="C233" s="110"/>
      <c r="D233" s="111"/>
    </row>
    <row r="234" spans="1:4">
      <c r="A234" s="10"/>
      <c r="B234" s="110"/>
      <c r="C234" s="110"/>
      <c r="D234" s="111"/>
    </row>
    <row r="235" spans="1:4">
      <c r="A235" s="10"/>
      <c r="B235" s="110"/>
      <c r="C235" s="110"/>
      <c r="D235" s="111"/>
    </row>
    <row r="236" spans="1:4">
      <c r="A236" s="10"/>
      <c r="B236" s="110"/>
      <c r="C236" s="110"/>
      <c r="D236" s="111"/>
    </row>
    <row r="237" spans="1:4">
      <c r="A237" s="10"/>
      <c r="B237" s="110"/>
      <c r="C237" s="110"/>
      <c r="D237" s="111"/>
    </row>
    <row r="238" spans="1:4">
      <c r="A238" s="10"/>
      <c r="B238" s="110"/>
      <c r="C238" s="110"/>
      <c r="D238" s="111"/>
    </row>
    <row r="239" spans="1:4">
      <c r="A239" s="10"/>
      <c r="B239" s="110"/>
      <c r="C239" s="110"/>
      <c r="D239" s="111"/>
    </row>
    <row r="240" spans="1:4">
      <c r="A240" s="10"/>
      <c r="B240" s="110"/>
      <c r="C240" s="110"/>
      <c r="D240" s="111"/>
    </row>
    <row r="241" spans="1:4">
      <c r="A241" s="10"/>
      <c r="B241" s="110"/>
      <c r="C241" s="110"/>
      <c r="D241" s="111"/>
    </row>
    <row r="242" spans="1:4">
      <c r="A242" s="10"/>
      <c r="B242" s="110"/>
      <c r="C242" s="110"/>
      <c r="D242" s="111"/>
    </row>
    <row r="243" spans="1:4">
      <c r="A243" s="10"/>
      <c r="B243" s="110"/>
      <c r="C243" s="110"/>
      <c r="D243" s="111"/>
    </row>
    <row r="244" spans="1:4">
      <c r="A244" s="10"/>
      <c r="B244" s="110"/>
      <c r="C244" s="110"/>
      <c r="D244" s="111"/>
    </row>
    <row r="245" spans="1:4">
      <c r="A245" s="10"/>
      <c r="B245" s="110"/>
      <c r="C245" s="110"/>
      <c r="D245" s="111"/>
    </row>
    <row r="246" spans="1:4">
      <c r="A246" s="10"/>
      <c r="B246" s="110"/>
      <c r="C246" s="110"/>
      <c r="D246" s="111"/>
    </row>
  </sheetData>
  <mergeCells count="2">
    <mergeCell ref="A2:D2"/>
    <mergeCell ref="A3:D3"/>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259"/>
  <sheetViews>
    <sheetView workbookViewId="0">
      <selection activeCell="B261" sqref="B261"/>
    </sheetView>
  </sheetViews>
  <sheetFormatPr defaultColWidth="9" defaultRowHeight="14" outlineLevelCol="3"/>
  <cols>
    <col min="1" max="1" width="55.3727272727273" customWidth="1"/>
    <col min="2" max="3" width="14.3727272727273" style="64" customWidth="1"/>
    <col min="4" max="4" width="20" customWidth="1"/>
  </cols>
  <sheetData>
    <row r="1" spans="1:4">
      <c r="A1" s="88" t="s">
        <v>1256</v>
      </c>
      <c r="B1" s="97"/>
      <c r="C1" s="97"/>
      <c r="D1" s="88"/>
    </row>
    <row r="2" spans="1:4">
      <c r="A2" s="51" t="s">
        <v>1257</v>
      </c>
      <c r="B2" s="52"/>
      <c r="C2" s="52"/>
      <c r="D2" s="98"/>
    </row>
    <row r="3" spans="1:4">
      <c r="A3" s="72" t="s">
        <v>21</v>
      </c>
      <c r="B3" s="73"/>
      <c r="C3" s="73"/>
      <c r="D3" s="99"/>
    </row>
    <row r="4" s="87" customFormat="1" ht="21" customHeight="1" spans="1:4">
      <c r="A4" s="100" t="s">
        <v>22</v>
      </c>
      <c r="B4" s="101" t="s">
        <v>23</v>
      </c>
      <c r="C4" s="101" t="s">
        <v>24</v>
      </c>
      <c r="D4" s="100" t="s">
        <v>25</v>
      </c>
    </row>
    <row r="5" spans="1:4">
      <c r="A5" s="61" t="s">
        <v>1258</v>
      </c>
      <c r="B5" s="58">
        <v>8</v>
      </c>
      <c r="C5" s="58">
        <v>10</v>
      </c>
      <c r="D5" s="102">
        <v>125</v>
      </c>
    </row>
    <row r="6" spans="1:4">
      <c r="A6" s="61" t="s">
        <v>1259</v>
      </c>
      <c r="B6" s="58">
        <v>4</v>
      </c>
      <c r="C6" s="58">
        <v>5</v>
      </c>
      <c r="D6" s="102">
        <v>125</v>
      </c>
    </row>
    <row r="7" spans="1:4">
      <c r="A7" s="61" t="s">
        <v>1260</v>
      </c>
      <c r="B7" s="94"/>
      <c r="C7" s="58">
        <v>1</v>
      </c>
      <c r="D7" s="102"/>
    </row>
    <row r="8" spans="1:4">
      <c r="A8" s="61" t="s">
        <v>1261</v>
      </c>
      <c r="B8" s="94"/>
      <c r="C8" s="58">
        <v>4</v>
      </c>
      <c r="D8" s="102"/>
    </row>
    <row r="9" spans="1:4">
      <c r="A9" s="61" t="s">
        <v>1262</v>
      </c>
      <c r="B9" s="94">
        <v>4</v>
      </c>
      <c r="C9" s="58"/>
      <c r="D9" s="102"/>
    </row>
    <row r="10" spans="1:4">
      <c r="A10" s="61" t="s">
        <v>1263</v>
      </c>
      <c r="B10" s="94"/>
      <c r="C10" s="58"/>
      <c r="D10" s="102"/>
    </row>
    <row r="11" spans="1:4">
      <c r="A11" s="61" t="s">
        <v>1264</v>
      </c>
      <c r="B11" s="94"/>
      <c r="C11" s="58"/>
      <c r="D11" s="102"/>
    </row>
    <row r="12" spans="1:4">
      <c r="A12" s="61" t="s">
        <v>1265</v>
      </c>
      <c r="B12" s="58">
        <v>4</v>
      </c>
      <c r="C12" s="58">
        <v>5</v>
      </c>
      <c r="D12" s="102">
        <v>125</v>
      </c>
    </row>
    <row r="13" spans="1:4">
      <c r="A13" s="61" t="s">
        <v>1266</v>
      </c>
      <c r="B13" s="94"/>
      <c r="C13" s="58"/>
      <c r="D13" s="102"/>
    </row>
    <row r="14" spans="1:4">
      <c r="A14" s="61" t="s">
        <v>1267</v>
      </c>
      <c r="B14" s="94"/>
      <c r="C14" s="58"/>
      <c r="D14" s="102"/>
    </row>
    <row r="15" spans="1:4">
      <c r="A15" s="61" t="s">
        <v>1268</v>
      </c>
      <c r="B15" s="94"/>
      <c r="C15" s="58"/>
      <c r="D15" s="102"/>
    </row>
    <row r="16" spans="1:4">
      <c r="A16" s="61" t="s">
        <v>1269</v>
      </c>
      <c r="B16" s="94">
        <v>4</v>
      </c>
      <c r="C16" s="58">
        <v>5</v>
      </c>
      <c r="D16" s="102">
        <v>125</v>
      </c>
    </row>
    <row r="17" spans="1:4">
      <c r="A17" s="61" t="s">
        <v>1270</v>
      </c>
      <c r="B17" s="94"/>
      <c r="C17" s="58"/>
      <c r="D17" s="102"/>
    </row>
    <row r="18" spans="1:4">
      <c r="A18" s="61" t="s">
        <v>1271</v>
      </c>
      <c r="B18" s="58"/>
      <c r="C18" s="58"/>
      <c r="D18" s="102"/>
    </row>
    <row r="19" spans="1:4">
      <c r="A19" s="61" t="s">
        <v>1272</v>
      </c>
      <c r="B19" s="94"/>
      <c r="C19" s="58"/>
      <c r="D19" s="102"/>
    </row>
    <row r="20" spans="1:4">
      <c r="A20" s="61" t="s">
        <v>1273</v>
      </c>
      <c r="B20" s="94"/>
      <c r="C20" s="58"/>
      <c r="D20" s="102"/>
    </row>
    <row r="21" spans="1:4">
      <c r="A21" s="61" t="s">
        <v>1274</v>
      </c>
      <c r="B21" s="58">
        <v>104</v>
      </c>
      <c r="C21" s="58">
        <v>383</v>
      </c>
      <c r="D21" s="102">
        <v>368.269230769231</v>
      </c>
    </row>
    <row r="22" spans="1:4">
      <c r="A22" s="61" t="s">
        <v>1275</v>
      </c>
      <c r="B22" s="58">
        <v>104</v>
      </c>
      <c r="C22" s="58">
        <v>383</v>
      </c>
      <c r="D22" s="102">
        <v>368.269230769231</v>
      </c>
    </row>
    <row r="23" spans="1:4">
      <c r="A23" s="61" t="s">
        <v>1276</v>
      </c>
      <c r="B23" s="94">
        <v>64</v>
      </c>
      <c r="C23" s="58">
        <v>30</v>
      </c>
      <c r="D23" s="102">
        <v>46.875</v>
      </c>
    </row>
    <row r="24" spans="1:4">
      <c r="A24" s="61" t="s">
        <v>1277</v>
      </c>
      <c r="B24" s="94">
        <v>40</v>
      </c>
      <c r="C24" s="58">
        <v>353</v>
      </c>
      <c r="D24" s="102">
        <v>882.5</v>
      </c>
    </row>
    <row r="25" spans="1:4">
      <c r="A25" s="61" t="s">
        <v>1278</v>
      </c>
      <c r="B25" s="94"/>
      <c r="C25" s="58"/>
      <c r="D25" s="102"/>
    </row>
    <row r="26" spans="1:4">
      <c r="A26" s="61" t="s">
        <v>1279</v>
      </c>
      <c r="B26" s="58"/>
      <c r="C26" s="58"/>
      <c r="D26" s="102"/>
    </row>
    <row r="27" spans="1:4">
      <c r="A27" s="61" t="s">
        <v>1276</v>
      </c>
      <c r="B27" s="94"/>
      <c r="C27" s="58"/>
      <c r="D27" s="102"/>
    </row>
    <row r="28" spans="1:4">
      <c r="A28" s="61" t="s">
        <v>1277</v>
      </c>
      <c r="B28" s="94"/>
      <c r="C28" s="58"/>
      <c r="D28" s="102"/>
    </row>
    <row r="29" spans="1:4">
      <c r="A29" s="61" t="s">
        <v>1280</v>
      </c>
      <c r="B29" s="94"/>
      <c r="C29" s="58"/>
      <c r="D29" s="102"/>
    </row>
    <row r="30" spans="1:4">
      <c r="A30" s="61" t="s">
        <v>1281</v>
      </c>
      <c r="B30" s="58"/>
      <c r="C30" s="58"/>
      <c r="D30" s="102"/>
    </row>
    <row r="31" spans="1:4">
      <c r="A31" s="61" t="s">
        <v>1277</v>
      </c>
      <c r="B31" s="94"/>
      <c r="C31" s="58"/>
      <c r="D31" s="102"/>
    </row>
    <row r="32" spans="1:4">
      <c r="A32" s="61" t="s">
        <v>1282</v>
      </c>
      <c r="B32" s="94"/>
      <c r="C32" s="58"/>
      <c r="D32" s="102"/>
    </row>
    <row r="33" spans="1:4">
      <c r="A33" s="61" t="s">
        <v>1283</v>
      </c>
      <c r="B33" s="58"/>
      <c r="C33" s="58"/>
      <c r="D33" s="102"/>
    </row>
    <row r="34" spans="1:4">
      <c r="A34" s="61" t="s">
        <v>1284</v>
      </c>
      <c r="B34" s="58"/>
      <c r="C34" s="58"/>
      <c r="D34" s="102"/>
    </row>
    <row r="35" spans="1:4">
      <c r="A35" s="61" t="s">
        <v>1285</v>
      </c>
      <c r="B35" s="94"/>
      <c r="C35" s="58"/>
      <c r="D35" s="102"/>
    </row>
    <row r="36" spans="1:4">
      <c r="A36" s="61" t="s">
        <v>1286</v>
      </c>
      <c r="B36" s="94"/>
      <c r="C36" s="58"/>
      <c r="D36" s="102"/>
    </row>
    <row r="37" spans="1:4">
      <c r="A37" s="61" t="s">
        <v>1287</v>
      </c>
      <c r="B37" s="94"/>
      <c r="C37" s="58"/>
      <c r="D37" s="102"/>
    </row>
    <row r="38" spans="1:4">
      <c r="A38" s="61" t="s">
        <v>1288</v>
      </c>
      <c r="B38" s="94"/>
      <c r="C38" s="58"/>
      <c r="D38" s="102"/>
    </row>
    <row r="39" spans="1:4">
      <c r="A39" s="61" t="s">
        <v>1289</v>
      </c>
      <c r="B39" s="58"/>
      <c r="C39" s="58"/>
      <c r="D39" s="102"/>
    </row>
    <row r="40" spans="1:4">
      <c r="A40" s="61" t="s">
        <v>1290</v>
      </c>
      <c r="B40" s="94"/>
      <c r="C40" s="58"/>
      <c r="D40" s="102"/>
    </row>
    <row r="41" spans="1:4">
      <c r="A41" s="61" t="s">
        <v>1291</v>
      </c>
      <c r="B41" s="94"/>
      <c r="C41" s="58"/>
      <c r="D41" s="102"/>
    </row>
    <row r="42" spans="1:4">
      <c r="A42" s="61" t="s">
        <v>1292</v>
      </c>
      <c r="B42" s="94"/>
      <c r="C42" s="58"/>
      <c r="D42" s="102"/>
    </row>
    <row r="43" spans="1:4">
      <c r="A43" s="61" t="s">
        <v>1293</v>
      </c>
      <c r="B43" s="94"/>
      <c r="C43" s="58"/>
      <c r="D43" s="102"/>
    </row>
    <row r="44" spans="1:4">
      <c r="A44" s="61" t="s">
        <v>1294</v>
      </c>
      <c r="B44" s="58">
        <v>123580</v>
      </c>
      <c r="C44" s="58">
        <v>53941</v>
      </c>
      <c r="D44" s="102">
        <v>43.6486486486486</v>
      </c>
    </row>
    <row r="45" spans="1:4">
      <c r="A45" s="61" t="s">
        <v>1295</v>
      </c>
      <c r="B45" s="58">
        <v>30000</v>
      </c>
      <c r="C45" s="58">
        <v>41199</v>
      </c>
      <c r="D45" s="102">
        <v>137.33</v>
      </c>
    </row>
    <row r="46" spans="1:4">
      <c r="A46" s="61" t="s">
        <v>1296</v>
      </c>
      <c r="B46" s="94">
        <v>30000</v>
      </c>
      <c r="C46" s="58">
        <v>38604</v>
      </c>
      <c r="D46" s="102">
        <v>128.68</v>
      </c>
    </row>
    <row r="47" spans="1:4">
      <c r="A47" s="61" t="s">
        <v>1297</v>
      </c>
      <c r="B47" s="94"/>
      <c r="C47" s="58"/>
      <c r="D47" s="102"/>
    </row>
    <row r="48" spans="1:4">
      <c r="A48" s="61" t="s">
        <v>1298</v>
      </c>
      <c r="B48" s="94"/>
      <c r="C48" s="58"/>
      <c r="D48" s="102"/>
    </row>
    <row r="49" spans="1:4">
      <c r="A49" s="61" t="s">
        <v>1299</v>
      </c>
      <c r="B49" s="94"/>
      <c r="C49" s="58"/>
      <c r="D49" s="102"/>
    </row>
    <row r="50" spans="1:4">
      <c r="A50" s="61" t="s">
        <v>1300</v>
      </c>
      <c r="B50" s="94"/>
      <c r="C50" s="58"/>
      <c r="D50" s="102"/>
    </row>
    <row r="51" spans="1:4">
      <c r="A51" s="61" t="s">
        <v>1301</v>
      </c>
      <c r="B51" s="94"/>
      <c r="C51" s="58"/>
      <c r="D51" s="102"/>
    </row>
    <row r="52" spans="1:4">
      <c r="A52" s="61" t="s">
        <v>1302</v>
      </c>
      <c r="B52" s="94"/>
      <c r="C52" s="58"/>
      <c r="D52" s="102"/>
    </row>
    <row r="53" spans="1:4">
      <c r="A53" s="61" t="s">
        <v>1303</v>
      </c>
      <c r="B53" s="94"/>
      <c r="C53" s="58"/>
      <c r="D53" s="102"/>
    </row>
    <row r="54" spans="1:4">
      <c r="A54" s="61" t="s">
        <v>1304</v>
      </c>
      <c r="B54" s="94"/>
      <c r="C54" s="58"/>
      <c r="D54" s="102"/>
    </row>
    <row r="55" spans="1:4">
      <c r="A55" s="61" t="s">
        <v>1305</v>
      </c>
      <c r="B55" s="94"/>
      <c r="C55" s="58"/>
      <c r="D55" s="102"/>
    </row>
    <row r="56" spans="1:4">
      <c r="A56" s="61" t="s">
        <v>961</v>
      </c>
      <c r="B56" s="94"/>
      <c r="C56" s="58"/>
      <c r="D56" s="102"/>
    </row>
    <row r="57" spans="1:4">
      <c r="A57" s="61" t="s">
        <v>1306</v>
      </c>
      <c r="B57" s="94"/>
      <c r="C57" s="58"/>
      <c r="D57" s="102"/>
    </row>
    <row r="58" spans="1:4">
      <c r="A58" s="61" t="s">
        <v>1307</v>
      </c>
      <c r="B58" s="94"/>
      <c r="C58" s="58"/>
      <c r="D58" s="102"/>
    </row>
    <row r="59" spans="1:4">
      <c r="A59" s="61" t="s">
        <v>1308</v>
      </c>
      <c r="B59" s="94"/>
      <c r="C59" s="58"/>
      <c r="D59" s="102"/>
    </row>
    <row r="60" spans="1:4">
      <c r="A60" s="61" t="s">
        <v>1309</v>
      </c>
      <c r="B60" s="94"/>
      <c r="C60" s="58">
        <v>2595</v>
      </c>
      <c r="D60" s="102"/>
    </row>
    <row r="61" spans="1:4">
      <c r="A61" s="61" t="s">
        <v>1310</v>
      </c>
      <c r="B61" s="58">
        <v>613</v>
      </c>
      <c r="C61" s="58">
        <v>7253</v>
      </c>
      <c r="D61" s="102">
        <v>1183.19738988581</v>
      </c>
    </row>
    <row r="62" spans="1:4">
      <c r="A62" s="61" t="s">
        <v>1296</v>
      </c>
      <c r="B62" s="94">
        <v>613</v>
      </c>
      <c r="C62" s="58">
        <v>7253</v>
      </c>
      <c r="D62" s="102">
        <v>1183.19738988581</v>
      </c>
    </row>
    <row r="63" spans="1:4">
      <c r="A63" s="61" t="s">
        <v>1297</v>
      </c>
      <c r="B63" s="94"/>
      <c r="C63" s="58"/>
      <c r="D63" s="102"/>
    </row>
    <row r="64" spans="1:4">
      <c r="A64" s="61" t="s">
        <v>1311</v>
      </c>
      <c r="B64" s="94"/>
      <c r="C64" s="58"/>
      <c r="D64" s="102"/>
    </row>
    <row r="65" spans="1:4">
      <c r="A65" s="61" t="s">
        <v>1312</v>
      </c>
      <c r="B65" s="94">
        <v>5602</v>
      </c>
      <c r="C65" s="58">
        <v>489</v>
      </c>
      <c r="D65" s="102">
        <v>8.72902534808997</v>
      </c>
    </row>
    <row r="66" spans="1:4">
      <c r="A66" s="61" t="s">
        <v>1313</v>
      </c>
      <c r="B66" s="58">
        <v>87365</v>
      </c>
      <c r="C66" s="58">
        <v>5000</v>
      </c>
      <c r="D66" s="102">
        <v>5.72311566416757</v>
      </c>
    </row>
    <row r="67" spans="1:4">
      <c r="A67" s="61" t="s">
        <v>1314</v>
      </c>
      <c r="B67" s="94">
        <v>79515</v>
      </c>
      <c r="C67" s="58">
        <v>5000</v>
      </c>
      <c r="D67" s="102">
        <v>6.28812173803685</v>
      </c>
    </row>
    <row r="68" spans="1:4">
      <c r="A68" s="61" t="s">
        <v>1315</v>
      </c>
      <c r="B68" s="94">
        <v>6700</v>
      </c>
      <c r="C68" s="58"/>
      <c r="D68" s="102"/>
    </row>
    <row r="69" spans="1:4">
      <c r="A69" s="61" t="s">
        <v>1316</v>
      </c>
      <c r="B69" s="94"/>
      <c r="C69" s="58"/>
      <c r="D69" s="102"/>
    </row>
    <row r="70" spans="1:4">
      <c r="A70" s="61" t="s">
        <v>1317</v>
      </c>
      <c r="B70" s="94"/>
      <c r="C70" s="58"/>
      <c r="D70" s="102"/>
    </row>
    <row r="71" spans="1:4">
      <c r="A71" s="61" t="s">
        <v>1318</v>
      </c>
      <c r="B71" s="94">
        <v>1150</v>
      </c>
      <c r="C71" s="58"/>
      <c r="D71" s="102"/>
    </row>
    <row r="72" spans="1:4">
      <c r="A72" s="61" t="s">
        <v>1319</v>
      </c>
      <c r="B72" s="58"/>
      <c r="C72" s="58"/>
      <c r="D72" s="102"/>
    </row>
    <row r="73" spans="1:4">
      <c r="A73" s="61" t="s">
        <v>1320</v>
      </c>
      <c r="B73" s="94"/>
      <c r="C73" s="58"/>
      <c r="D73" s="102"/>
    </row>
    <row r="74" spans="1:4">
      <c r="A74" s="61" t="s">
        <v>1321</v>
      </c>
      <c r="B74" s="94"/>
      <c r="C74" s="58"/>
      <c r="D74" s="102"/>
    </row>
    <row r="75" spans="1:4">
      <c r="A75" s="61" t="s">
        <v>1322</v>
      </c>
      <c r="B75" s="94"/>
      <c r="C75" s="58"/>
      <c r="D75" s="102"/>
    </row>
    <row r="76" spans="1:4">
      <c r="A76" s="61" t="s">
        <v>1323</v>
      </c>
      <c r="B76" s="58"/>
      <c r="C76" s="58"/>
      <c r="D76" s="102"/>
    </row>
    <row r="77" spans="1:4">
      <c r="A77" s="61" t="s">
        <v>1296</v>
      </c>
      <c r="B77" s="94"/>
      <c r="C77" s="58"/>
      <c r="D77" s="102"/>
    </row>
    <row r="78" spans="1:4">
      <c r="A78" s="61" t="s">
        <v>1297</v>
      </c>
      <c r="B78" s="94"/>
      <c r="C78" s="58"/>
      <c r="D78" s="102"/>
    </row>
    <row r="79" spans="1:4">
      <c r="A79" s="61" t="s">
        <v>1324</v>
      </c>
      <c r="B79" s="94"/>
      <c r="C79" s="58"/>
      <c r="D79" s="102"/>
    </row>
    <row r="80" spans="1:4">
      <c r="A80" s="61" t="s">
        <v>1325</v>
      </c>
      <c r="B80" s="58"/>
      <c r="C80" s="58"/>
      <c r="D80" s="102"/>
    </row>
    <row r="81" spans="1:4">
      <c r="A81" s="61" t="s">
        <v>1296</v>
      </c>
      <c r="B81" s="94"/>
      <c r="C81" s="58"/>
      <c r="D81" s="102"/>
    </row>
    <row r="82" spans="1:4">
      <c r="A82" s="61" t="s">
        <v>1297</v>
      </c>
      <c r="B82" s="94"/>
      <c r="C82" s="58"/>
      <c r="D82" s="102"/>
    </row>
    <row r="83" spans="1:4">
      <c r="A83" s="61" t="s">
        <v>1326</v>
      </c>
      <c r="B83" s="94"/>
      <c r="C83" s="58"/>
      <c r="D83" s="102"/>
    </row>
    <row r="84" spans="1:4">
      <c r="A84" s="61" t="s">
        <v>1327</v>
      </c>
      <c r="B84" s="58"/>
      <c r="C84" s="58"/>
      <c r="D84" s="102"/>
    </row>
    <row r="85" spans="1:4">
      <c r="A85" s="61" t="s">
        <v>1314</v>
      </c>
      <c r="B85" s="94"/>
      <c r="C85" s="58"/>
      <c r="D85" s="102"/>
    </row>
    <row r="86" spans="1:4">
      <c r="A86" s="61" t="s">
        <v>1315</v>
      </c>
      <c r="B86" s="94"/>
      <c r="C86" s="58"/>
      <c r="D86" s="102"/>
    </row>
    <row r="87" spans="1:4">
      <c r="A87" s="61" t="s">
        <v>1316</v>
      </c>
      <c r="B87" s="94"/>
      <c r="C87" s="58"/>
      <c r="D87" s="102"/>
    </row>
    <row r="88" spans="1:4">
      <c r="A88" s="61" t="s">
        <v>1317</v>
      </c>
      <c r="B88" s="94"/>
      <c r="C88" s="58"/>
      <c r="D88" s="102"/>
    </row>
    <row r="89" spans="1:4">
      <c r="A89" s="61" t="s">
        <v>1328</v>
      </c>
      <c r="B89" s="94"/>
      <c r="C89" s="58"/>
      <c r="D89" s="102"/>
    </row>
    <row r="90" spans="1:4">
      <c r="A90" s="61" t="s">
        <v>1329</v>
      </c>
      <c r="B90" s="58"/>
      <c r="C90" s="58"/>
      <c r="D90" s="102"/>
    </row>
    <row r="91" spans="1:4">
      <c r="A91" s="61" t="s">
        <v>1320</v>
      </c>
      <c r="B91" s="94"/>
      <c r="C91" s="58"/>
      <c r="D91" s="102"/>
    </row>
    <row r="92" spans="1:4">
      <c r="A92" s="61" t="s">
        <v>1330</v>
      </c>
      <c r="B92" s="94"/>
      <c r="C92" s="58"/>
      <c r="D92" s="102"/>
    </row>
    <row r="93" spans="1:4">
      <c r="A93" s="61" t="s">
        <v>1331</v>
      </c>
      <c r="B93" s="58"/>
      <c r="C93" s="58"/>
      <c r="D93" s="102"/>
    </row>
    <row r="94" spans="1:4">
      <c r="A94" s="61" t="s">
        <v>1296</v>
      </c>
      <c r="B94" s="94"/>
      <c r="C94" s="58"/>
      <c r="D94" s="102"/>
    </row>
    <row r="95" spans="1:4">
      <c r="A95" s="61" t="s">
        <v>1297</v>
      </c>
      <c r="B95" s="94"/>
      <c r="C95" s="58"/>
      <c r="D95" s="102"/>
    </row>
    <row r="96" spans="1:4">
      <c r="A96" s="61" t="s">
        <v>1298</v>
      </c>
      <c r="B96" s="94"/>
      <c r="C96" s="58"/>
      <c r="D96" s="102"/>
    </row>
    <row r="97" spans="1:4">
      <c r="A97" s="61" t="s">
        <v>1299</v>
      </c>
      <c r="B97" s="94"/>
      <c r="C97" s="58"/>
      <c r="D97" s="102"/>
    </row>
    <row r="98" spans="1:4">
      <c r="A98" s="61" t="s">
        <v>1302</v>
      </c>
      <c r="B98" s="94"/>
      <c r="C98" s="58"/>
      <c r="D98" s="102"/>
    </row>
    <row r="99" spans="1:4">
      <c r="A99" s="61" t="s">
        <v>1304</v>
      </c>
      <c r="B99" s="94"/>
      <c r="C99" s="58"/>
      <c r="D99" s="102"/>
    </row>
    <row r="100" spans="1:4">
      <c r="A100" s="61" t="s">
        <v>1305</v>
      </c>
      <c r="B100" s="94"/>
      <c r="C100" s="58"/>
      <c r="D100" s="102"/>
    </row>
    <row r="101" spans="1:4">
      <c r="A101" s="61" t="s">
        <v>1332</v>
      </c>
      <c r="B101" s="94"/>
      <c r="C101" s="58"/>
      <c r="D101" s="102"/>
    </row>
    <row r="102" spans="1:4">
      <c r="A102" s="61" t="s">
        <v>1333</v>
      </c>
      <c r="B102" s="58">
        <v>34</v>
      </c>
      <c r="C102" s="58">
        <v>34</v>
      </c>
      <c r="D102" s="102">
        <v>100</v>
      </c>
    </row>
    <row r="103" spans="1:4">
      <c r="A103" s="61" t="s">
        <v>1334</v>
      </c>
      <c r="B103" s="58"/>
      <c r="C103" s="58"/>
      <c r="D103" s="102"/>
    </row>
    <row r="104" spans="1:4">
      <c r="A104" s="61" t="s">
        <v>1277</v>
      </c>
      <c r="B104" s="94"/>
      <c r="C104" s="58"/>
      <c r="D104" s="102"/>
    </row>
    <row r="105" spans="1:4">
      <c r="A105" s="61" t="s">
        <v>1335</v>
      </c>
      <c r="B105" s="94"/>
      <c r="C105" s="58"/>
      <c r="D105" s="102"/>
    </row>
    <row r="106" spans="1:4">
      <c r="A106" s="61" t="s">
        <v>1336</v>
      </c>
      <c r="B106" s="94"/>
      <c r="C106" s="58"/>
      <c r="D106" s="102"/>
    </row>
    <row r="107" spans="1:4">
      <c r="A107" s="61" t="s">
        <v>1337</v>
      </c>
      <c r="B107" s="94"/>
      <c r="C107" s="58"/>
      <c r="D107" s="102"/>
    </row>
    <row r="108" spans="1:4">
      <c r="A108" s="61" t="s">
        <v>1338</v>
      </c>
      <c r="B108" s="58"/>
      <c r="C108" s="58"/>
      <c r="D108" s="102"/>
    </row>
    <row r="109" spans="1:4">
      <c r="A109" s="61" t="s">
        <v>1277</v>
      </c>
      <c r="B109" s="94"/>
      <c r="C109" s="58"/>
      <c r="D109" s="102"/>
    </row>
    <row r="110" spans="1:4">
      <c r="A110" s="61" t="s">
        <v>1335</v>
      </c>
      <c r="B110" s="94"/>
      <c r="C110" s="58"/>
      <c r="D110" s="102"/>
    </row>
    <row r="111" spans="1:4">
      <c r="A111" s="61" t="s">
        <v>1339</v>
      </c>
      <c r="B111" s="94"/>
      <c r="C111" s="58"/>
      <c r="D111" s="102"/>
    </row>
    <row r="112" spans="1:4">
      <c r="A112" s="61" t="s">
        <v>1340</v>
      </c>
      <c r="B112" s="94"/>
      <c r="C112" s="58"/>
      <c r="D112" s="102"/>
    </row>
    <row r="113" spans="1:4">
      <c r="A113" s="61" t="s">
        <v>1341</v>
      </c>
      <c r="B113" s="58">
        <v>34</v>
      </c>
      <c r="C113" s="58">
        <v>34</v>
      </c>
      <c r="D113" s="102">
        <v>100</v>
      </c>
    </row>
    <row r="114" spans="1:4">
      <c r="A114" s="61" t="s">
        <v>749</v>
      </c>
      <c r="B114" s="94"/>
      <c r="C114" s="58"/>
      <c r="D114" s="102"/>
    </row>
    <row r="115" spans="1:4">
      <c r="A115" s="61" t="s">
        <v>1342</v>
      </c>
      <c r="B115" s="94"/>
      <c r="C115" s="58"/>
      <c r="D115" s="102"/>
    </row>
    <row r="116" spans="1:4">
      <c r="A116" s="61" t="s">
        <v>1343</v>
      </c>
      <c r="B116" s="94"/>
      <c r="C116" s="58"/>
      <c r="D116" s="102"/>
    </row>
    <row r="117" spans="1:4">
      <c r="A117" s="61" t="s">
        <v>1344</v>
      </c>
      <c r="B117" s="94">
        <v>34</v>
      </c>
      <c r="C117" s="58">
        <v>34</v>
      </c>
      <c r="D117" s="102">
        <v>100</v>
      </c>
    </row>
    <row r="118" spans="1:4">
      <c r="A118" s="61" t="s">
        <v>1345</v>
      </c>
      <c r="B118" s="58"/>
      <c r="C118" s="58"/>
      <c r="D118" s="102"/>
    </row>
    <row r="119" spans="1:4">
      <c r="A119" s="61" t="s">
        <v>1346</v>
      </c>
      <c r="B119" s="58"/>
      <c r="C119" s="58"/>
      <c r="D119" s="102"/>
    </row>
    <row r="120" spans="1:4">
      <c r="A120" s="61" t="s">
        <v>780</v>
      </c>
      <c r="B120" s="94"/>
      <c r="C120" s="58"/>
      <c r="D120" s="102"/>
    </row>
    <row r="121" spans="1:4">
      <c r="A121" s="61" t="s">
        <v>781</v>
      </c>
      <c r="B121" s="94"/>
      <c r="C121" s="58"/>
      <c r="D121" s="102"/>
    </row>
    <row r="122" spans="1:4">
      <c r="A122" s="61" t="s">
        <v>1347</v>
      </c>
      <c r="B122" s="94"/>
      <c r="C122" s="58"/>
      <c r="D122" s="102"/>
    </row>
    <row r="123" spans="1:4">
      <c r="A123" s="61" t="s">
        <v>1348</v>
      </c>
      <c r="B123" s="94"/>
      <c r="C123" s="58"/>
      <c r="D123" s="102"/>
    </row>
    <row r="124" spans="1:4">
      <c r="A124" s="61" t="s">
        <v>1349</v>
      </c>
      <c r="B124" s="58"/>
      <c r="C124" s="58"/>
      <c r="D124" s="102"/>
    </row>
    <row r="125" spans="1:4">
      <c r="A125" s="61" t="s">
        <v>1347</v>
      </c>
      <c r="B125" s="94"/>
      <c r="C125" s="58"/>
      <c r="D125" s="102"/>
    </row>
    <row r="126" spans="1:4">
      <c r="A126" s="61" t="s">
        <v>1350</v>
      </c>
      <c r="B126" s="94"/>
      <c r="C126" s="58"/>
      <c r="D126" s="102"/>
    </row>
    <row r="127" spans="1:4">
      <c r="A127" s="61" t="s">
        <v>1351</v>
      </c>
      <c r="B127" s="94"/>
      <c r="C127" s="58"/>
      <c r="D127" s="102"/>
    </row>
    <row r="128" spans="1:4">
      <c r="A128" s="61" t="s">
        <v>1352</v>
      </c>
      <c r="B128" s="94"/>
      <c r="C128" s="58"/>
      <c r="D128" s="102"/>
    </row>
    <row r="129" spans="1:4">
      <c r="A129" s="61" t="s">
        <v>1353</v>
      </c>
      <c r="B129" s="58"/>
      <c r="C129" s="58"/>
      <c r="D129" s="102"/>
    </row>
    <row r="130" spans="1:4">
      <c r="A130" s="61" t="s">
        <v>1354</v>
      </c>
      <c r="B130" s="94"/>
      <c r="C130" s="58"/>
      <c r="D130" s="102"/>
    </row>
    <row r="131" spans="1:4">
      <c r="A131" s="61" t="s">
        <v>1355</v>
      </c>
      <c r="B131" s="94"/>
      <c r="C131" s="58"/>
      <c r="D131" s="102"/>
    </row>
    <row r="132" spans="1:4">
      <c r="A132" s="61" t="s">
        <v>1356</v>
      </c>
      <c r="B132" s="94"/>
      <c r="C132" s="58"/>
      <c r="D132" s="102"/>
    </row>
    <row r="133" spans="1:4">
      <c r="A133" s="61" t="s">
        <v>1357</v>
      </c>
      <c r="B133" s="94"/>
      <c r="C133" s="58"/>
      <c r="D133" s="102"/>
    </row>
    <row r="134" spans="1:4">
      <c r="A134" s="61" t="s">
        <v>1358</v>
      </c>
      <c r="B134" s="94"/>
      <c r="C134" s="58"/>
      <c r="D134" s="102"/>
    </row>
    <row r="135" spans="1:4">
      <c r="A135" s="61" t="s">
        <v>1359</v>
      </c>
      <c r="B135" s="94"/>
      <c r="C135" s="58"/>
      <c r="D135" s="102"/>
    </row>
    <row r="136" spans="1:4">
      <c r="A136" s="61" t="s">
        <v>1360</v>
      </c>
      <c r="B136" s="94"/>
      <c r="C136" s="58"/>
      <c r="D136" s="102"/>
    </row>
    <row r="137" spans="1:4">
      <c r="A137" s="61" t="s">
        <v>1361</v>
      </c>
      <c r="B137" s="94"/>
      <c r="C137" s="58"/>
      <c r="D137" s="102"/>
    </row>
    <row r="138" spans="1:4">
      <c r="A138" s="61" t="s">
        <v>1362</v>
      </c>
      <c r="B138" s="58"/>
      <c r="C138" s="58"/>
      <c r="D138" s="102"/>
    </row>
    <row r="139" spans="1:4">
      <c r="A139" s="61" t="s">
        <v>1363</v>
      </c>
      <c r="B139" s="94"/>
      <c r="C139" s="58"/>
      <c r="D139" s="102"/>
    </row>
    <row r="140" spans="1:4">
      <c r="A140" s="61" t="s">
        <v>1364</v>
      </c>
      <c r="B140" s="94"/>
      <c r="C140" s="58"/>
      <c r="D140" s="102"/>
    </row>
    <row r="141" spans="1:4">
      <c r="A141" s="61" t="s">
        <v>1365</v>
      </c>
      <c r="B141" s="94"/>
      <c r="C141" s="58"/>
      <c r="D141" s="102"/>
    </row>
    <row r="142" spans="1:4">
      <c r="A142" s="61" t="s">
        <v>1366</v>
      </c>
      <c r="B142" s="94"/>
      <c r="C142" s="58"/>
      <c r="D142" s="102"/>
    </row>
    <row r="143" spans="1:4">
      <c r="A143" s="61" t="s">
        <v>1367</v>
      </c>
      <c r="B143" s="94"/>
      <c r="C143" s="58"/>
      <c r="D143" s="102"/>
    </row>
    <row r="144" spans="1:4">
      <c r="A144" s="61" t="s">
        <v>1368</v>
      </c>
      <c r="B144" s="94"/>
      <c r="C144" s="58"/>
      <c r="D144" s="102"/>
    </row>
    <row r="145" spans="1:4">
      <c r="A145" s="61" t="s">
        <v>1369</v>
      </c>
      <c r="B145" s="58"/>
      <c r="C145" s="58"/>
      <c r="D145" s="102"/>
    </row>
    <row r="146" spans="1:4">
      <c r="A146" s="61" t="s">
        <v>1370</v>
      </c>
      <c r="B146" s="94"/>
      <c r="C146" s="58"/>
      <c r="D146" s="102"/>
    </row>
    <row r="147" spans="1:4">
      <c r="A147" s="61" t="s">
        <v>807</v>
      </c>
      <c r="B147" s="94"/>
      <c r="C147" s="58"/>
      <c r="D147" s="102"/>
    </row>
    <row r="148" spans="1:4">
      <c r="A148" s="61" t="s">
        <v>1371</v>
      </c>
      <c r="B148" s="94"/>
      <c r="C148" s="58"/>
      <c r="D148" s="102"/>
    </row>
    <row r="149" spans="1:4">
      <c r="A149" s="61" t="s">
        <v>1372</v>
      </c>
      <c r="B149" s="94"/>
      <c r="C149" s="58"/>
      <c r="D149" s="102"/>
    </row>
    <row r="150" spans="1:4">
      <c r="A150" s="61" t="s">
        <v>1373</v>
      </c>
      <c r="B150" s="94"/>
      <c r="C150" s="58"/>
      <c r="D150" s="102"/>
    </row>
    <row r="151" spans="1:4">
      <c r="A151" s="61" t="s">
        <v>1374</v>
      </c>
      <c r="B151" s="94"/>
      <c r="C151" s="58"/>
      <c r="D151" s="102"/>
    </row>
    <row r="152" spans="1:4">
      <c r="A152" s="61" t="s">
        <v>1375</v>
      </c>
      <c r="B152" s="94"/>
      <c r="C152" s="58"/>
      <c r="D152" s="102"/>
    </row>
    <row r="153" spans="1:4">
      <c r="A153" s="57" t="s">
        <v>1376</v>
      </c>
      <c r="B153" s="94"/>
      <c r="C153" s="58"/>
      <c r="D153" s="102"/>
    </row>
    <row r="154" spans="1:4">
      <c r="A154" s="61" t="s">
        <v>1377</v>
      </c>
      <c r="B154" s="94"/>
      <c r="C154" s="58"/>
      <c r="D154" s="102"/>
    </row>
    <row r="155" spans="1:4">
      <c r="A155" s="61" t="s">
        <v>1378</v>
      </c>
      <c r="B155" s="58"/>
      <c r="C155" s="58"/>
      <c r="D155" s="102"/>
    </row>
    <row r="156" spans="1:4">
      <c r="A156" s="61" t="s">
        <v>780</v>
      </c>
      <c r="B156" s="94"/>
      <c r="C156" s="58"/>
      <c r="D156" s="102"/>
    </row>
    <row r="157" spans="1:4">
      <c r="A157" s="61" t="s">
        <v>1379</v>
      </c>
      <c r="B157" s="94"/>
      <c r="C157" s="58"/>
      <c r="D157" s="102"/>
    </row>
    <row r="158" spans="1:4">
      <c r="A158" s="61" t="s">
        <v>1380</v>
      </c>
      <c r="B158" s="58"/>
      <c r="C158" s="58"/>
      <c r="D158" s="102"/>
    </row>
    <row r="159" spans="1:4">
      <c r="A159" s="61" t="s">
        <v>780</v>
      </c>
      <c r="B159" s="94"/>
      <c r="C159" s="58"/>
      <c r="D159" s="102"/>
    </row>
    <row r="160" spans="1:4">
      <c r="A160" s="61" t="s">
        <v>1381</v>
      </c>
      <c r="B160" s="94"/>
      <c r="C160" s="58"/>
      <c r="D160" s="102"/>
    </row>
    <row r="161" spans="1:4">
      <c r="A161" s="61" t="s">
        <v>1382</v>
      </c>
      <c r="B161" s="94"/>
      <c r="C161" s="58"/>
      <c r="D161" s="102"/>
    </row>
    <row r="162" spans="1:4">
      <c r="A162" s="61" t="s">
        <v>1383</v>
      </c>
      <c r="B162" s="58"/>
      <c r="C162" s="58"/>
      <c r="D162" s="102"/>
    </row>
    <row r="163" spans="1:4">
      <c r="A163" s="61" t="s">
        <v>1384</v>
      </c>
      <c r="B163" s="58"/>
      <c r="C163" s="58"/>
      <c r="D163" s="102"/>
    </row>
    <row r="164" spans="1:4">
      <c r="A164" s="61" t="s">
        <v>1385</v>
      </c>
      <c r="B164" s="94"/>
      <c r="C164" s="58"/>
      <c r="D164" s="102"/>
    </row>
    <row r="165" spans="1:4">
      <c r="A165" s="61" t="s">
        <v>1386</v>
      </c>
      <c r="B165" s="94"/>
      <c r="C165" s="58"/>
      <c r="D165" s="102"/>
    </row>
    <row r="166" spans="1:4">
      <c r="A166" s="61" t="s">
        <v>1387</v>
      </c>
      <c r="B166" s="58">
        <v>24053</v>
      </c>
      <c r="C166" s="58">
        <v>14902</v>
      </c>
      <c r="D166" s="102">
        <v>61.9548497068973</v>
      </c>
    </row>
    <row r="167" spans="1:4">
      <c r="A167" s="61" t="s">
        <v>1388</v>
      </c>
      <c r="B167" s="58">
        <v>23743</v>
      </c>
      <c r="C167" s="58">
        <v>14500</v>
      </c>
      <c r="D167" s="102">
        <v>61.0706313439751</v>
      </c>
    </row>
    <row r="168" spans="1:4">
      <c r="A168" s="61" t="s">
        <v>1389</v>
      </c>
      <c r="B168" s="94"/>
      <c r="C168" s="58"/>
      <c r="D168" s="102"/>
    </row>
    <row r="169" spans="1:4">
      <c r="A169" s="61" t="s">
        <v>1390</v>
      </c>
      <c r="B169" s="94">
        <v>23743</v>
      </c>
      <c r="C169" s="58">
        <v>14500</v>
      </c>
      <c r="D169" s="102">
        <v>61.0706313439751</v>
      </c>
    </row>
    <row r="170" spans="1:4">
      <c r="A170" s="61" t="s">
        <v>1391</v>
      </c>
      <c r="B170" s="94"/>
      <c r="C170" s="58"/>
      <c r="D170" s="102"/>
    </row>
    <row r="171" spans="1:4">
      <c r="A171" s="61" t="s">
        <v>1392</v>
      </c>
      <c r="B171" s="58"/>
      <c r="C171" s="58"/>
      <c r="D171" s="102"/>
    </row>
    <row r="172" spans="1:4">
      <c r="A172" s="61" t="s">
        <v>1393</v>
      </c>
      <c r="B172" s="94"/>
      <c r="C172" s="58"/>
      <c r="D172" s="102"/>
    </row>
    <row r="173" spans="1:4">
      <c r="A173" s="61" t="s">
        <v>1394</v>
      </c>
      <c r="B173" s="94"/>
      <c r="C173" s="58"/>
      <c r="D173" s="102"/>
    </row>
    <row r="174" spans="1:4">
      <c r="A174" s="61" t="s">
        <v>1395</v>
      </c>
      <c r="B174" s="94"/>
      <c r="C174" s="58"/>
      <c r="D174" s="102"/>
    </row>
    <row r="175" spans="1:4">
      <c r="A175" s="61" t="s">
        <v>1396</v>
      </c>
      <c r="B175" s="94"/>
      <c r="C175" s="58"/>
      <c r="D175" s="102"/>
    </row>
    <row r="176" spans="1:4">
      <c r="A176" s="61" t="s">
        <v>1397</v>
      </c>
      <c r="B176" s="94"/>
      <c r="C176" s="58"/>
      <c r="D176" s="102"/>
    </row>
    <row r="177" spans="1:4">
      <c r="A177" s="61" t="s">
        <v>1398</v>
      </c>
      <c r="B177" s="94"/>
      <c r="C177" s="58"/>
      <c r="D177" s="102"/>
    </row>
    <row r="178" spans="1:4">
      <c r="A178" s="61" t="s">
        <v>1399</v>
      </c>
      <c r="B178" s="94"/>
      <c r="C178" s="58"/>
      <c r="D178" s="102"/>
    </row>
    <row r="179" spans="1:4">
      <c r="A179" s="61" t="s">
        <v>1400</v>
      </c>
      <c r="B179" s="94"/>
      <c r="C179" s="58"/>
      <c r="D179" s="102"/>
    </row>
    <row r="180" spans="1:4">
      <c r="A180" s="57" t="s">
        <v>1401</v>
      </c>
      <c r="B180" s="94"/>
      <c r="C180" s="58"/>
      <c r="D180" s="102"/>
    </row>
    <row r="181" spans="1:4">
      <c r="A181" s="61" t="s">
        <v>1402</v>
      </c>
      <c r="B181" s="58">
        <v>310</v>
      </c>
      <c r="C181" s="58">
        <v>402</v>
      </c>
      <c r="D181" s="102">
        <v>129.677419354839</v>
      </c>
    </row>
    <row r="182" spans="1:4">
      <c r="A182" s="61" t="s">
        <v>1403</v>
      </c>
      <c r="B182" s="94">
        <v>51</v>
      </c>
      <c r="C182" s="58">
        <v>183</v>
      </c>
      <c r="D182" s="102">
        <v>358.823529411765</v>
      </c>
    </row>
    <row r="183" spans="1:4">
      <c r="A183" s="61" t="s">
        <v>1404</v>
      </c>
      <c r="B183" s="94">
        <v>4</v>
      </c>
      <c r="C183" s="58">
        <v>25</v>
      </c>
      <c r="D183" s="102">
        <v>625</v>
      </c>
    </row>
    <row r="184" spans="1:4">
      <c r="A184" s="61" t="s">
        <v>1405</v>
      </c>
      <c r="B184" s="94">
        <v>45</v>
      </c>
      <c r="C184" s="58">
        <v>18</v>
      </c>
      <c r="D184" s="102">
        <v>40</v>
      </c>
    </row>
    <row r="185" spans="1:4">
      <c r="A185" s="61" t="s">
        <v>1406</v>
      </c>
      <c r="B185" s="94"/>
      <c r="C185" s="58"/>
      <c r="D185" s="102"/>
    </row>
    <row r="186" spans="1:4">
      <c r="A186" s="61" t="s">
        <v>1407</v>
      </c>
      <c r="B186" s="94">
        <v>105</v>
      </c>
      <c r="C186" s="58">
        <v>125</v>
      </c>
      <c r="D186" s="102">
        <v>119.047619047619</v>
      </c>
    </row>
    <row r="187" spans="1:4">
      <c r="A187" s="61" t="s">
        <v>1408</v>
      </c>
      <c r="B187" s="94"/>
      <c r="C187" s="58"/>
      <c r="D187" s="102"/>
    </row>
    <row r="188" spans="1:4">
      <c r="A188" s="61" t="s">
        <v>1409</v>
      </c>
      <c r="B188" s="94"/>
      <c r="C188" s="58"/>
      <c r="D188" s="102"/>
    </row>
    <row r="189" spans="1:4">
      <c r="A189" s="61" t="s">
        <v>1410</v>
      </c>
      <c r="B189" s="94"/>
      <c r="C189" s="58"/>
      <c r="D189" s="102"/>
    </row>
    <row r="190" spans="1:4">
      <c r="A190" s="61" t="s">
        <v>1411</v>
      </c>
      <c r="B190" s="94">
        <v>102</v>
      </c>
      <c r="C190" s="58">
        <v>51</v>
      </c>
      <c r="D190" s="102">
        <v>50</v>
      </c>
    </row>
    <row r="191" spans="1:4">
      <c r="A191" s="61" t="s">
        <v>1412</v>
      </c>
      <c r="B191" s="94">
        <v>3</v>
      </c>
      <c r="C191" s="58"/>
      <c r="D191" s="102"/>
    </row>
    <row r="192" spans="1:4">
      <c r="A192" s="61" t="s">
        <v>1413</v>
      </c>
      <c r="B192" s="58">
        <v>2555</v>
      </c>
      <c r="C192" s="58">
        <v>5100</v>
      </c>
      <c r="D192" s="102">
        <v>199.608610567515</v>
      </c>
    </row>
    <row r="193" spans="1:4">
      <c r="A193" s="61" t="s">
        <v>1414</v>
      </c>
      <c r="B193" s="94"/>
      <c r="C193" s="58"/>
      <c r="D193" s="102"/>
    </row>
    <row r="194" spans="1:4">
      <c r="A194" s="61" t="s">
        <v>1415</v>
      </c>
      <c r="B194" s="94"/>
      <c r="C194" s="58"/>
      <c r="D194" s="102"/>
    </row>
    <row r="195" spans="1:4">
      <c r="A195" s="61" t="s">
        <v>1416</v>
      </c>
      <c r="B195" s="94">
        <v>2555</v>
      </c>
      <c r="C195" s="58">
        <v>5100</v>
      </c>
      <c r="D195" s="102">
        <v>199.608610567515</v>
      </c>
    </row>
    <row r="196" spans="1:4">
      <c r="A196" s="61" t="s">
        <v>1417</v>
      </c>
      <c r="B196" s="94"/>
      <c r="C196" s="58"/>
      <c r="D196" s="102"/>
    </row>
    <row r="197" spans="1:4">
      <c r="A197" s="61" t="s">
        <v>1418</v>
      </c>
      <c r="B197" s="94"/>
      <c r="C197" s="58"/>
      <c r="D197" s="102"/>
    </row>
    <row r="198" spans="1:4">
      <c r="A198" s="61" t="s">
        <v>1419</v>
      </c>
      <c r="B198" s="94"/>
      <c r="C198" s="58"/>
      <c r="D198" s="102"/>
    </row>
    <row r="199" spans="1:4">
      <c r="A199" s="61" t="s">
        <v>1420</v>
      </c>
      <c r="B199" s="94"/>
      <c r="C199" s="58"/>
      <c r="D199" s="102"/>
    </row>
    <row r="200" spans="1:4">
      <c r="A200" s="61" t="s">
        <v>1421</v>
      </c>
      <c r="B200" s="94"/>
      <c r="C200" s="58"/>
      <c r="D200" s="102"/>
    </row>
    <row r="201" spans="1:4">
      <c r="A201" s="61" t="s">
        <v>1422</v>
      </c>
      <c r="B201" s="94"/>
      <c r="C201" s="58"/>
      <c r="D201" s="102"/>
    </row>
    <row r="202" spans="1:4">
      <c r="A202" s="61" t="s">
        <v>1423</v>
      </c>
      <c r="B202" s="94"/>
      <c r="C202" s="58"/>
      <c r="D202" s="102"/>
    </row>
    <row r="203" spans="1:4">
      <c r="A203" s="61" t="s">
        <v>1424</v>
      </c>
      <c r="B203" s="94"/>
      <c r="C203" s="58"/>
      <c r="D203" s="102"/>
    </row>
    <row r="204" spans="1:4">
      <c r="A204" s="61" t="s">
        <v>1425</v>
      </c>
      <c r="B204" s="94"/>
      <c r="C204" s="58"/>
      <c r="D204" s="102"/>
    </row>
    <row r="205" spans="1:4">
      <c r="A205" s="61" t="s">
        <v>1426</v>
      </c>
      <c r="B205" s="94"/>
      <c r="C205" s="58"/>
      <c r="D205" s="102"/>
    </row>
    <row r="206" spans="1:4">
      <c r="A206" s="61" t="s">
        <v>1427</v>
      </c>
      <c r="B206" s="94"/>
      <c r="C206" s="58"/>
      <c r="D206" s="102"/>
    </row>
    <row r="207" spans="1:4">
      <c r="A207" s="61" t="s">
        <v>1428</v>
      </c>
      <c r="B207" s="94"/>
      <c r="C207" s="58"/>
      <c r="D207" s="102"/>
    </row>
    <row r="208" spans="1:4">
      <c r="A208" s="61" t="s">
        <v>1429</v>
      </c>
      <c r="B208" s="58"/>
      <c r="C208" s="58"/>
      <c r="D208" s="102"/>
    </row>
    <row r="209" spans="1:4">
      <c r="A209" s="61" t="s">
        <v>1430</v>
      </c>
      <c r="B209" s="94"/>
      <c r="C209" s="58"/>
      <c r="D209" s="102"/>
    </row>
    <row r="210" spans="1:4">
      <c r="A210" s="61" t="s">
        <v>1431</v>
      </c>
      <c r="B210" s="94"/>
      <c r="C210" s="58"/>
      <c r="D210" s="102"/>
    </row>
    <row r="211" spans="1:4">
      <c r="A211" s="61" t="s">
        <v>1432</v>
      </c>
      <c r="B211" s="94"/>
      <c r="C211" s="58"/>
      <c r="D211" s="102"/>
    </row>
    <row r="212" spans="1:4">
      <c r="A212" s="61" t="s">
        <v>1433</v>
      </c>
      <c r="B212" s="94"/>
      <c r="C212" s="58"/>
      <c r="D212" s="102"/>
    </row>
    <row r="213" spans="1:4">
      <c r="A213" s="61" t="s">
        <v>1434</v>
      </c>
      <c r="B213" s="94"/>
      <c r="C213" s="58"/>
      <c r="D213" s="102"/>
    </row>
    <row r="214" spans="1:4">
      <c r="A214" s="61" t="s">
        <v>1435</v>
      </c>
      <c r="B214" s="94"/>
      <c r="C214" s="58"/>
      <c r="D214" s="102"/>
    </row>
    <row r="215" spans="1:4">
      <c r="A215" s="61" t="s">
        <v>1436</v>
      </c>
      <c r="B215" s="94"/>
      <c r="C215" s="58"/>
      <c r="D215" s="102"/>
    </row>
    <row r="216" spans="1:4">
      <c r="A216" s="61" t="s">
        <v>1437</v>
      </c>
      <c r="B216" s="94"/>
      <c r="C216" s="58"/>
      <c r="D216" s="102"/>
    </row>
    <row r="217" spans="1:4">
      <c r="A217" s="61" t="s">
        <v>1438</v>
      </c>
      <c r="B217" s="94"/>
      <c r="C217" s="58"/>
      <c r="D217" s="102"/>
    </row>
    <row r="218" spans="1:4">
      <c r="A218" s="61" t="s">
        <v>1439</v>
      </c>
      <c r="B218" s="94"/>
      <c r="C218" s="58"/>
      <c r="D218" s="102"/>
    </row>
    <row r="219" spans="1:4">
      <c r="A219" s="61" t="s">
        <v>1440</v>
      </c>
      <c r="B219" s="94"/>
      <c r="C219" s="58"/>
      <c r="D219" s="102"/>
    </row>
    <row r="220" spans="1:4">
      <c r="A220" s="61" t="s">
        <v>1441</v>
      </c>
      <c r="B220" s="94"/>
      <c r="C220" s="58"/>
      <c r="D220" s="102"/>
    </row>
    <row r="221" spans="1:4">
      <c r="A221" s="61" t="s">
        <v>1442</v>
      </c>
      <c r="B221" s="94"/>
      <c r="C221" s="58"/>
      <c r="D221" s="102"/>
    </row>
    <row r="222" spans="1:4">
      <c r="A222" s="61" t="s">
        <v>1443</v>
      </c>
      <c r="B222" s="94" t="s">
        <v>1068</v>
      </c>
      <c r="C222" s="58"/>
      <c r="D222" s="102"/>
    </row>
    <row r="223" spans="1:4">
      <c r="A223" s="61" t="s">
        <v>1444</v>
      </c>
      <c r="B223" s="94"/>
      <c r="C223" s="58"/>
      <c r="D223" s="102"/>
    </row>
    <row r="224" spans="1:4">
      <c r="A224" s="61" t="s">
        <v>1445</v>
      </c>
      <c r="B224" s="58">
        <v>3841</v>
      </c>
      <c r="C224" s="58">
        <v>1877</v>
      </c>
      <c r="D224" s="102">
        <v>48.8674824264514</v>
      </c>
    </row>
    <row r="225" spans="1:4">
      <c r="A225" s="61" t="s">
        <v>1446</v>
      </c>
      <c r="B225" s="58"/>
      <c r="C225" s="58"/>
      <c r="D225" s="102"/>
    </row>
    <row r="226" spans="1:4">
      <c r="A226" s="61" t="s">
        <v>1447</v>
      </c>
      <c r="B226" s="94"/>
      <c r="C226" s="58"/>
      <c r="D226" s="102"/>
    </row>
    <row r="227" spans="1:4">
      <c r="A227" s="61" t="s">
        <v>1448</v>
      </c>
      <c r="B227" s="94"/>
      <c r="C227" s="58"/>
      <c r="D227" s="102"/>
    </row>
    <row r="228" spans="1:4">
      <c r="A228" s="61" t="s">
        <v>1449</v>
      </c>
      <c r="B228" s="94"/>
      <c r="C228" s="58"/>
      <c r="D228" s="102"/>
    </row>
    <row r="229" spans="1:4">
      <c r="A229" s="61" t="s">
        <v>1450</v>
      </c>
      <c r="B229" s="94"/>
      <c r="C229" s="58"/>
      <c r="D229" s="102"/>
    </row>
    <row r="230" spans="1:4">
      <c r="A230" s="61" t="s">
        <v>1451</v>
      </c>
      <c r="B230" s="94"/>
      <c r="C230" s="58"/>
      <c r="D230" s="102"/>
    </row>
    <row r="231" spans="1:4">
      <c r="A231" s="61" t="s">
        <v>1452</v>
      </c>
      <c r="B231" s="94"/>
      <c r="C231" s="58"/>
      <c r="D231" s="102"/>
    </row>
    <row r="232" spans="1:4">
      <c r="A232" s="61" t="s">
        <v>1453</v>
      </c>
      <c r="B232" s="94"/>
      <c r="C232" s="58"/>
      <c r="D232" s="102"/>
    </row>
    <row r="233" spans="1:4">
      <c r="A233" s="61" t="s">
        <v>1454</v>
      </c>
      <c r="B233" s="94"/>
      <c r="C233" s="58"/>
      <c r="D233" s="102"/>
    </row>
    <row r="234" spans="1:4">
      <c r="A234" s="61" t="s">
        <v>1455</v>
      </c>
      <c r="B234" s="94"/>
      <c r="C234" s="58"/>
      <c r="D234" s="102"/>
    </row>
    <row r="235" spans="1:4">
      <c r="A235" s="61" t="s">
        <v>1456</v>
      </c>
      <c r="B235" s="94"/>
      <c r="C235" s="58"/>
      <c r="D235" s="102"/>
    </row>
    <row r="236" spans="1:4">
      <c r="A236" s="61" t="s">
        <v>1457</v>
      </c>
      <c r="B236" s="94"/>
      <c r="C236" s="58"/>
      <c r="D236" s="102"/>
    </row>
    <row r="237" spans="1:4">
      <c r="A237" s="61" t="s">
        <v>1458</v>
      </c>
      <c r="B237" s="94"/>
      <c r="C237" s="58"/>
      <c r="D237" s="102"/>
    </row>
    <row r="238" spans="1:4">
      <c r="A238" s="61" t="s">
        <v>1459</v>
      </c>
      <c r="B238" s="58">
        <v>3841</v>
      </c>
      <c r="C238" s="58">
        <v>1877</v>
      </c>
      <c r="D238" s="102">
        <v>48.8674824264514</v>
      </c>
    </row>
    <row r="239" spans="1:4">
      <c r="A239" s="61" t="s">
        <v>860</v>
      </c>
      <c r="B239" s="94"/>
      <c r="C239" s="58"/>
      <c r="D239" s="102"/>
    </row>
    <row r="240" spans="1:4">
      <c r="A240" s="61" t="s">
        <v>905</v>
      </c>
      <c r="B240" s="94"/>
      <c r="C240" s="58"/>
      <c r="D240" s="102"/>
    </row>
    <row r="241" spans="1:4">
      <c r="A241" s="61" t="s">
        <v>1460</v>
      </c>
      <c r="B241" s="94"/>
      <c r="C241" s="58"/>
      <c r="D241" s="102"/>
    </row>
    <row r="242" spans="1:4">
      <c r="A242" s="61" t="s">
        <v>1461</v>
      </c>
      <c r="B242" s="94"/>
      <c r="C242" s="58"/>
      <c r="D242" s="102"/>
    </row>
    <row r="243" spans="1:4">
      <c r="A243" s="61" t="s">
        <v>1462</v>
      </c>
      <c r="B243" s="94"/>
      <c r="C243" s="58"/>
      <c r="D243" s="102"/>
    </row>
    <row r="244" spans="1:4">
      <c r="A244" s="61" t="s">
        <v>1463</v>
      </c>
      <c r="B244" s="94">
        <v>3841</v>
      </c>
      <c r="C244" s="58">
        <v>1877</v>
      </c>
      <c r="D244" s="102">
        <v>48.8674824264514</v>
      </c>
    </row>
    <row r="245" spans="1:4">
      <c r="A245" s="61"/>
      <c r="B245" s="104"/>
      <c r="C245" s="104"/>
      <c r="D245" s="105"/>
    </row>
    <row r="246" spans="1:4">
      <c r="A246" s="61"/>
      <c r="B246" s="104"/>
      <c r="C246" s="104"/>
      <c r="D246" s="105"/>
    </row>
    <row r="247" spans="1:4">
      <c r="A247" s="61" t="s">
        <v>1061</v>
      </c>
      <c r="B247" s="58">
        <v>154175</v>
      </c>
      <c r="C247" s="58">
        <v>76247</v>
      </c>
      <c r="D247" s="102">
        <v>49.4548402789038</v>
      </c>
    </row>
    <row r="248" spans="1:4">
      <c r="A248" s="61" t="s">
        <v>1078</v>
      </c>
      <c r="B248" s="58"/>
      <c r="C248" s="58"/>
      <c r="D248" s="102"/>
    </row>
    <row r="249" spans="1:4">
      <c r="A249" s="61" t="s">
        <v>1464</v>
      </c>
      <c r="B249" s="94"/>
      <c r="C249" s="94"/>
      <c r="D249" s="102"/>
    </row>
    <row r="250" spans="1:4">
      <c r="A250" s="61" t="s">
        <v>1465</v>
      </c>
      <c r="B250" s="94"/>
      <c r="C250" s="94"/>
      <c r="D250" s="102"/>
    </row>
    <row r="251" spans="1:4">
      <c r="A251" s="61" t="s">
        <v>1157</v>
      </c>
      <c r="B251" s="94"/>
      <c r="C251" s="94"/>
      <c r="D251" s="102"/>
    </row>
    <row r="252" spans="1:4">
      <c r="A252" s="61" t="s">
        <v>1466</v>
      </c>
      <c r="B252" s="94"/>
      <c r="C252" s="94"/>
      <c r="D252" s="102"/>
    </row>
    <row r="253" spans="1:4">
      <c r="A253" s="61" t="s">
        <v>1467</v>
      </c>
      <c r="B253" s="94"/>
      <c r="C253" s="94"/>
      <c r="D253" s="102"/>
    </row>
    <row r="254" spans="1:4">
      <c r="A254" s="61" t="s">
        <v>1468</v>
      </c>
      <c r="B254" s="94"/>
      <c r="C254" s="94"/>
      <c r="D254" s="102"/>
    </row>
    <row r="255" spans="1:4">
      <c r="A255" s="61"/>
      <c r="B255" s="104"/>
      <c r="C255" s="104"/>
      <c r="D255" s="105"/>
    </row>
    <row r="256" spans="1:4">
      <c r="A256" s="106" t="s">
        <v>1183</v>
      </c>
      <c r="B256" s="58">
        <v>154175</v>
      </c>
      <c r="C256" s="58">
        <v>76247</v>
      </c>
      <c r="D256" s="102">
        <v>49.4548402789038</v>
      </c>
    </row>
    <row r="257" spans="1:4">
      <c r="A257" s="107"/>
      <c r="B257" s="108"/>
      <c r="C257" s="108"/>
      <c r="D257" s="109"/>
    </row>
    <row r="258" spans="1:4">
      <c r="A258" s="10"/>
      <c r="B258" s="110"/>
      <c r="C258" s="110"/>
      <c r="D258" s="111"/>
    </row>
    <row r="259" spans="1:4">
      <c r="A259" s="10"/>
      <c r="B259" s="110"/>
      <c r="C259" s="110"/>
      <c r="D259" s="111"/>
    </row>
  </sheetData>
  <mergeCells count="2">
    <mergeCell ref="A2:D2"/>
    <mergeCell ref="A3:D3"/>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259"/>
  <sheetViews>
    <sheetView workbookViewId="0">
      <selection activeCell="A2" sqref="A2:D2"/>
    </sheetView>
  </sheetViews>
  <sheetFormatPr defaultColWidth="9" defaultRowHeight="14" outlineLevelCol="3"/>
  <cols>
    <col min="1" max="1" width="55.3727272727273" customWidth="1"/>
    <col min="2" max="3" width="14.3727272727273" style="64" customWidth="1"/>
    <col min="4" max="4" width="20" customWidth="1"/>
  </cols>
  <sheetData>
    <row r="1" spans="1:4">
      <c r="A1" s="88" t="s">
        <v>1469</v>
      </c>
      <c r="B1" s="97"/>
      <c r="C1" s="97"/>
      <c r="D1" s="88"/>
    </row>
    <row r="2" spans="1:4">
      <c r="A2" s="51" t="s">
        <v>1470</v>
      </c>
      <c r="B2" s="52"/>
      <c r="C2" s="52"/>
      <c r="D2" s="98"/>
    </row>
    <row r="3" spans="1:4">
      <c r="A3" s="72" t="s">
        <v>21</v>
      </c>
      <c r="B3" s="73"/>
      <c r="C3" s="73"/>
      <c r="D3" s="99"/>
    </row>
    <row r="4" s="87" customFormat="1" ht="21" customHeight="1" spans="1:4">
      <c r="A4" s="100" t="s">
        <v>22</v>
      </c>
      <c r="B4" s="101" t="s">
        <v>23</v>
      </c>
      <c r="C4" s="101" t="s">
        <v>24</v>
      </c>
      <c r="D4" s="100" t="s">
        <v>25</v>
      </c>
    </row>
    <row r="5" spans="1:4">
      <c r="A5" s="61" t="s">
        <v>1258</v>
      </c>
      <c r="B5" s="58">
        <v>8</v>
      </c>
      <c r="C5" s="58">
        <v>10</v>
      </c>
      <c r="D5" s="102">
        <v>125</v>
      </c>
    </row>
    <row r="6" spans="1:4">
      <c r="A6" s="61" t="s">
        <v>1259</v>
      </c>
      <c r="B6" s="58">
        <v>4</v>
      </c>
      <c r="C6" s="58">
        <v>5</v>
      </c>
      <c r="D6" s="102">
        <v>125</v>
      </c>
    </row>
    <row r="7" spans="1:4">
      <c r="A7" s="61" t="s">
        <v>1260</v>
      </c>
      <c r="B7" s="94"/>
      <c r="C7" s="58">
        <v>1</v>
      </c>
      <c r="D7" s="102"/>
    </row>
    <row r="8" spans="1:4">
      <c r="A8" s="61" t="s">
        <v>1261</v>
      </c>
      <c r="B8" s="94"/>
      <c r="C8" s="58">
        <v>4</v>
      </c>
      <c r="D8" s="102"/>
    </row>
    <row r="9" spans="1:4">
      <c r="A9" s="61" t="s">
        <v>1262</v>
      </c>
      <c r="B9" s="94">
        <v>4</v>
      </c>
      <c r="C9" s="58"/>
      <c r="D9" s="102"/>
    </row>
    <row r="10" spans="1:4">
      <c r="A10" s="61" t="s">
        <v>1263</v>
      </c>
      <c r="B10" s="94"/>
      <c r="C10" s="58"/>
      <c r="D10" s="102"/>
    </row>
    <row r="11" spans="1:4">
      <c r="A11" s="61" t="s">
        <v>1264</v>
      </c>
      <c r="B11" s="94"/>
      <c r="C11" s="58"/>
      <c r="D11" s="102"/>
    </row>
    <row r="12" spans="1:4">
      <c r="A12" s="61" t="s">
        <v>1265</v>
      </c>
      <c r="B12" s="58">
        <v>4</v>
      </c>
      <c r="C12" s="58">
        <v>5</v>
      </c>
      <c r="D12" s="102">
        <v>125</v>
      </c>
    </row>
    <row r="13" spans="1:4">
      <c r="A13" s="61" t="s">
        <v>1266</v>
      </c>
      <c r="B13" s="94"/>
      <c r="C13" s="58"/>
      <c r="D13" s="102"/>
    </row>
    <row r="14" spans="1:4">
      <c r="A14" s="61" t="s">
        <v>1267</v>
      </c>
      <c r="B14" s="94"/>
      <c r="C14" s="58"/>
      <c r="D14" s="102"/>
    </row>
    <row r="15" spans="1:4">
      <c r="A15" s="61" t="s">
        <v>1268</v>
      </c>
      <c r="B15" s="94"/>
      <c r="C15" s="58"/>
      <c r="D15" s="102"/>
    </row>
    <row r="16" spans="1:4">
      <c r="A16" s="61" t="s">
        <v>1269</v>
      </c>
      <c r="B16" s="94">
        <v>4</v>
      </c>
      <c r="C16" s="58">
        <v>5</v>
      </c>
      <c r="D16" s="102">
        <v>125</v>
      </c>
    </row>
    <row r="17" spans="1:4">
      <c r="A17" s="61" t="s">
        <v>1270</v>
      </c>
      <c r="B17" s="94"/>
      <c r="C17" s="58"/>
      <c r="D17" s="102"/>
    </row>
    <row r="18" spans="1:4">
      <c r="A18" s="61" t="s">
        <v>1271</v>
      </c>
      <c r="B18" s="58"/>
      <c r="C18" s="58"/>
      <c r="D18" s="102"/>
    </row>
    <row r="19" spans="1:4">
      <c r="A19" s="61" t="s">
        <v>1272</v>
      </c>
      <c r="B19" s="94"/>
      <c r="C19" s="58"/>
      <c r="D19" s="102"/>
    </row>
    <row r="20" spans="1:4">
      <c r="A20" s="61" t="s">
        <v>1273</v>
      </c>
      <c r="B20" s="94"/>
      <c r="C20" s="58"/>
      <c r="D20" s="102"/>
    </row>
    <row r="21" spans="1:4">
      <c r="A21" s="61" t="s">
        <v>1274</v>
      </c>
      <c r="B21" s="58">
        <v>104</v>
      </c>
      <c r="C21" s="58">
        <v>383</v>
      </c>
      <c r="D21" s="102">
        <v>368.269230769231</v>
      </c>
    </row>
    <row r="22" spans="1:4">
      <c r="A22" s="61" t="s">
        <v>1275</v>
      </c>
      <c r="B22" s="58">
        <v>104</v>
      </c>
      <c r="C22" s="58">
        <v>383</v>
      </c>
      <c r="D22" s="102">
        <v>368.269230769231</v>
      </c>
    </row>
    <row r="23" spans="1:4">
      <c r="A23" s="61" t="s">
        <v>1276</v>
      </c>
      <c r="B23" s="94">
        <v>64</v>
      </c>
      <c r="C23" s="58">
        <v>30</v>
      </c>
      <c r="D23" s="102">
        <v>46.875</v>
      </c>
    </row>
    <row r="24" spans="1:4">
      <c r="A24" s="61" t="s">
        <v>1277</v>
      </c>
      <c r="B24" s="94">
        <v>40</v>
      </c>
      <c r="C24" s="58">
        <v>353</v>
      </c>
      <c r="D24" s="102">
        <v>882.5</v>
      </c>
    </row>
    <row r="25" spans="1:4">
      <c r="A25" s="61" t="s">
        <v>1278</v>
      </c>
      <c r="B25" s="94"/>
      <c r="C25" s="58"/>
      <c r="D25" s="102"/>
    </row>
    <row r="26" spans="1:4">
      <c r="A26" s="61" t="s">
        <v>1279</v>
      </c>
      <c r="B26" s="58"/>
      <c r="C26" s="58"/>
      <c r="D26" s="102"/>
    </row>
    <row r="27" spans="1:4">
      <c r="A27" s="61" t="s">
        <v>1276</v>
      </c>
      <c r="B27" s="94"/>
      <c r="C27" s="58"/>
      <c r="D27" s="102"/>
    </row>
    <row r="28" spans="1:4">
      <c r="A28" s="61" t="s">
        <v>1277</v>
      </c>
      <c r="B28" s="94"/>
      <c r="C28" s="58"/>
      <c r="D28" s="102"/>
    </row>
    <row r="29" spans="1:4">
      <c r="A29" s="61" t="s">
        <v>1280</v>
      </c>
      <c r="B29" s="94"/>
      <c r="C29" s="58"/>
      <c r="D29" s="102"/>
    </row>
    <row r="30" spans="1:4">
      <c r="A30" s="61" t="s">
        <v>1281</v>
      </c>
      <c r="B30" s="58"/>
      <c r="C30" s="58"/>
      <c r="D30" s="102"/>
    </row>
    <row r="31" spans="1:4">
      <c r="A31" s="61" t="s">
        <v>1277</v>
      </c>
      <c r="B31" s="94"/>
      <c r="C31" s="58"/>
      <c r="D31" s="102"/>
    </row>
    <row r="32" spans="1:4">
      <c r="A32" s="61" t="s">
        <v>1282</v>
      </c>
      <c r="B32" s="94"/>
      <c r="C32" s="58"/>
      <c r="D32" s="102"/>
    </row>
    <row r="33" spans="1:4">
      <c r="A33" s="61" t="s">
        <v>1283</v>
      </c>
      <c r="B33" s="58"/>
      <c r="C33" s="58"/>
      <c r="D33" s="102"/>
    </row>
    <row r="34" spans="1:4">
      <c r="A34" s="61" t="s">
        <v>1284</v>
      </c>
      <c r="B34" s="58"/>
      <c r="C34" s="58"/>
      <c r="D34" s="102"/>
    </row>
    <row r="35" spans="1:4">
      <c r="A35" s="61" t="s">
        <v>1285</v>
      </c>
      <c r="B35" s="94"/>
      <c r="C35" s="58"/>
      <c r="D35" s="102"/>
    </row>
    <row r="36" spans="1:4">
      <c r="A36" s="61" t="s">
        <v>1286</v>
      </c>
      <c r="B36" s="94"/>
      <c r="C36" s="58"/>
      <c r="D36" s="102"/>
    </row>
    <row r="37" spans="1:4">
      <c r="A37" s="61" t="s">
        <v>1287</v>
      </c>
      <c r="B37" s="94"/>
      <c r="C37" s="58"/>
      <c r="D37" s="102"/>
    </row>
    <row r="38" spans="1:4">
      <c r="A38" s="61" t="s">
        <v>1288</v>
      </c>
      <c r="B38" s="94"/>
      <c r="C38" s="58"/>
      <c r="D38" s="102"/>
    </row>
    <row r="39" spans="1:4">
      <c r="A39" s="61" t="s">
        <v>1289</v>
      </c>
      <c r="B39" s="58"/>
      <c r="C39" s="58"/>
      <c r="D39" s="102"/>
    </row>
    <row r="40" spans="1:4">
      <c r="A40" s="61" t="s">
        <v>1290</v>
      </c>
      <c r="B40" s="94"/>
      <c r="C40" s="58"/>
      <c r="D40" s="102"/>
    </row>
    <row r="41" spans="1:4">
      <c r="A41" s="61" t="s">
        <v>1291</v>
      </c>
      <c r="B41" s="94"/>
      <c r="C41" s="58"/>
      <c r="D41" s="102"/>
    </row>
    <row r="42" spans="1:4">
      <c r="A42" s="61" t="s">
        <v>1292</v>
      </c>
      <c r="B42" s="94"/>
      <c r="C42" s="58"/>
      <c r="D42" s="102"/>
    </row>
    <row r="43" spans="1:4">
      <c r="A43" s="61" t="s">
        <v>1293</v>
      </c>
      <c r="B43" s="94"/>
      <c r="C43" s="58"/>
      <c r="D43" s="102"/>
    </row>
    <row r="44" spans="1:4">
      <c r="A44" s="61" t="s">
        <v>1294</v>
      </c>
      <c r="B44" s="58">
        <v>123580</v>
      </c>
      <c r="C44" s="58">
        <f>53941-2117.8</f>
        <v>51823.2</v>
      </c>
      <c r="D44" s="103">
        <v>41.93</v>
      </c>
    </row>
    <row r="45" spans="1:4">
      <c r="A45" s="61" t="s">
        <v>1295</v>
      </c>
      <c r="B45" s="58">
        <v>30000</v>
      </c>
      <c r="C45" s="58">
        <f>41199-2117.8</f>
        <v>39081.2</v>
      </c>
      <c r="D45" s="103">
        <v>130.27</v>
      </c>
    </row>
    <row r="46" spans="1:4">
      <c r="A46" s="61" t="s">
        <v>1296</v>
      </c>
      <c r="B46" s="94">
        <v>30000</v>
      </c>
      <c r="C46" s="58">
        <f>38604-2117.8</f>
        <v>36486.2</v>
      </c>
      <c r="D46" s="103">
        <v>121.62</v>
      </c>
    </row>
    <row r="47" spans="1:4">
      <c r="A47" s="61" t="s">
        <v>1297</v>
      </c>
      <c r="B47" s="94"/>
      <c r="C47" s="58"/>
      <c r="D47" s="102"/>
    </row>
    <row r="48" spans="1:4">
      <c r="A48" s="61" t="s">
        <v>1298</v>
      </c>
      <c r="B48" s="94"/>
      <c r="C48" s="58"/>
      <c r="D48" s="102"/>
    </row>
    <row r="49" spans="1:4">
      <c r="A49" s="61" t="s">
        <v>1299</v>
      </c>
      <c r="B49" s="94"/>
      <c r="C49" s="58"/>
      <c r="D49" s="102"/>
    </row>
    <row r="50" spans="1:4">
      <c r="A50" s="61" t="s">
        <v>1300</v>
      </c>
      <c r="B50" s="94"/>
      <c r="C50" s="58"/>
      <c r="D50" s="102"/>
    </row>
    <row r="51" spans="1:4">
      <c r="A51" s="61" t="s">
        <v>1301</v>
      </c>
      <c r="B51" s="94"/>
      <c r="C51" s="58"/>
      <c r="D51" s="102"/>
    </row>
    <row r="52" spans="1:4">
      <c r="A52" s="61" t="s">
        <v>1302</v>
      </c>
      <c r="B52" s="94"/>
      <c r="C52" s="58"/>
      <c r="D52" s="102"/>
    </row>
    <row r="53" spans="1:4">
      <c r="A53" s="61" t="s">
        <v>1303</v>
      </c>
      <c r="B53" s="94"/>
      <c r="C53" s="58"/>
      <c r="D53" s="102"/>
    </row>
    <row r="54" spans="1:4">
      <c r="A54" s="61" t="s">
        <v>1304</v>
      </c>
      <c r="B54" s="94"/>
      <c r="C54" s="58"/>
      <c r="D54" s="102"/>
    </row>
    <row r="55" spans="1:4">
      <c r="A55" s="61" t="s">
        <v>1305</v>
      </c>
      <c r="B55" s="94"/>
      <c r="C55" s="58"/>
      <c r="D55" s="102"/>
    </row>
    <row r="56" spans="1:4">
      <c r="A56" s="61" t="s">
        <v>961</v>
      </c>
      <c r="B56" s="94"/>
      <c r="C56" s="58"/>
      <c r="D56" s="102"/>
    </row>
    <row r="57" spans="1:4">
      <c r="A57" s="61" t="s">
        <v>1306</v>
      </c>
      <c r="B57" s="94"/>
      <c r="C57" s="58"/>
      <c r="D57" s="102"/>
    </row>
    <row r="58" spans="1:4">
      <c r="A58" s="61" t="s">
        <v>1307</v>
      </c>
      <c r="B58" s="94"/>
      <c r="C58" s="58"/>
      <c r="D58" s="102"/>
    </row>
    <row r="59" spans="1:4">
      <c r="A59" s="61" t="s">
        <v>1308</v>
      </c>
      <c r="B59" s="94"/>
      <c r="C59" s="58"/>
      <c r="D59" s="102"/>
    </row>
    <row r="60" spans="1:4">
      <c r="A60" s="61" t="s">
        <v>1309</v>
      </c>
      <c r="B60" s="94"/>
      <c r="C60" s="58">
        <v>2595</v>
      </c>
      <c r="D60" s="102"/>
    </row>
    <row r="61" spans="1:4">
      <c r="A61" s="61" t="s">
        <v>1310</v>
      </c>
      <c r="B61" s="58">
        <v>613</v>
      </c>
      <c r="C61" s="58">
        <v>7253</v>
      </c>
      <c r="D61" s="102">
        <v>1183.19738988581</v>
      </c>
    </row>
    <row r="62" spans="1:4">
      <c r="A62" s="61" t="s">
        <v>1296</v>
      </c>
      <c r="B62" s="94">
        <v>613</v>
      </c>
      <c r="C62" s="58">
        <v>7253</v>
      </c>
      <c r="D62" s="102">
        <v>1183.19738988581</v>
      </c>
    </row>
    <row r="63" spans="1:4">
      <c r="A63" s="61" t="s">
        <v>1297</v>
      </c>
      <c r="B63" s="94"/>
      <c r="C63" s="58"/>
      <c r="D63" s="102"/>
    </row>
    <row r="64" spans="1:4">
      <c r="A64" s="61" t="s">
        <v>1311</v>
      </c>
      <c r="B64" s="94"/>
      <c r="C64" s="58"/>
      <c r="D64" s="102"/>
    </row>
    <row r="65" spans="1:4">
      <c r="A65" s="61" t="s">
        <v>1312</v>
      </c>
      <c r="B65" s="94">
        <v>5602</v>
      </c>
      <c r="C65" s="58">
        <v>489</v>
      </c>
      <c r="D65" s="102">
        <v>8.72902534808997</v>
      </c>
    </row>
    <row r="66" spans="1:4">
      <c r="A66" s="61" t="s">
        <v>1313</v>
      </c>
      <c r="B66" s="58">
        <v>87365</v>
      </c>
      <c r="C66" s="58">
        <v>5000</v>
      </c>
      <c r="D66" s="102">
        <v>5.72311566416757</v>
      </c>
    </row>
    <row r="67" spans="1:4">
      <c r="A67" s="61" t="s">
        <v>1314</v>
      </c>
      <c r="B67" s="94">
        <v>79515</v>
      </c>
      <c r="C67" s="58">
        <v>5000</v>
      </c>
      <c r="D67" s="102">
        <v>6.28812173803685</v>
      </c>
    </row>
    <row r="68" spans="1:4">
      <c r="A68" s="61" t="s">
        <v>1315</v>
      </c>
      <c r="B68" s="94">
        <v>6700</v>
      </c>
      <c r="C68" s="58"/>
      <c r="D68" s="102"/>
    </row>
    <row r="69" spans="1:4">
      <c r="A69" s="61" t="s">
        <v>1316</v>
      </c>
      <c r="B69" s="94"/>
      <c r="C69" s="58"/>
      <c r="D69" s="102"/>
    </row>
    <row r="70" spans="1:4">
      <c r="A70" s="61" t="s">
        <v>1317</v>
      </c>
      <c r="B70" s="94"/>
      <c r="C70" s="58"/>
      <c r="D70" s="102"/>
    </row>
    <row r="71" spans="1:4">
      <c r="A71" s="61" t="s">
        <v>1318</v>
      </c>
      <c r="B71" s="94">
        <v>1150</v>
      </c>
      <c r="C71" s="58"/>
      <c r="D71" s="102"/>
    </row>
    <row r="72" spans="1:4">
      <c r="A72" s="61" t="s">
        <v>1319</v>
      </c>
      <c r="B72" s="58"/>
      <c r="C72" s="58"/>
      <c r="D72" s="102"/>
    </row>
    <row r="73" spans="1:4">
      <c r="A73" s="61" t="s">
        <v>1320</v>
      </c>
      <c r="B73" s="94"/>
      <c r="C73" s="58"/>
      <c r="D73" s="102"/>
    </row>
    <row r="74" spans="1:4">
      <c r="A74" s="61" t="s">
        <v>1321</v>
      </c>
      <c r="B74" s="94"/>
      <c r="C74" s="58"/>
      <c r="D74" s="102"/>
    </row>
    <row r="75" spans="1:4">
      <c r="A75" s="61" t="s">
        <v>1322</v>
      </c>
      <c r="B75" s="94"/>
      <c r="C75" s="58"/>
      <c r="D75" s="102"/>
    </row>
    <row r="76" spans="1:4">
      <c r="A76" s="61" t="s">
        <v>1323</v>
      </c>
      <c r="B76" s="58"/>
      <c r="C76" s="58"/>
      <c r="D76" s="102"/>
    </row>
    <row r="77" spans="1:4">
      <c r="A77" s="61" t="s">
        <v>1296</v>
      </c>
      <c r="B77" s="94"/>
      <c r="C77" s="58"/>
      <c r="D77" s="102"/>
    </row>
    <row r="78" spans="1:4">
      <c r="A78" s="61" t="s">
        <v>1297</v>
      </c>
      <c r="B78" s="94"/>
      <c r="C78" s="58"/>
      <c r="D78" s="102"/>
    </row>
    <row r="79" spans="1:4">
      <c r="A79" s="61" t="s">
        <v>1324</v>
      </c>
      <c r="B79" s="94"/>
      <c r="C79" s="58"/>
      <c r="D79" s="102"/>
    </row>
    <row r="80" spans="1:4">
      <c r="A80" s="61" t="s">
        <v>1325</v>
      </c>
      <c r="B80" s="58"/>
      <c r="C80" s="58"/>
      <c r="D80" s="102"/>
    </row>
    <row r="81" spans="1:4">
      <c r="A81" s="61" t="s">
        <v>1296</v>
      </c>
      <c r="B81" s="94"/>
      <c r="C81" s="58"/>
      <c r="D81" s="102"/>
    </row>
    <row r="82" spans="1:4">
      <c r="A82" s="61" t="s">
        <v>1297</v>
      </c>
      <c r="B82" s="94"/>
      <c r="C82" s="58"/>
      <c r="D82" s="102"/>
    </row>
    <row r="83" spans="1:4">
      <c r="A83" s="61" t="s">
        <v>1326</v>
      </c>
      <c r="B83" s="94"/>
      <c r="C83" s="58"/>
      <c r="D83" s="102"/>
    </row>
    <row r="84" spans="1:4">
      <c r="A84" s="61" t="s">
        <v>1327</v>
      </c>
      <c r="B84" s="58"/>
      <c r="C84" s="58"/>
      <c r="D84" s="102"/>
    </row>
    <row r="85" spans="1:4">
      <c r="A85" s="61" t="s">
        <v>1314</v>
      </c>
      <c r="B85" s="94"/>
      <c r="C85" s="58"/>
      <c r="D85" s="102"/>
    </row>
    <row r="86" spans="1:4">
      <c r="A86" s="61" t="s">
        <v>1315</v>
      </c>
      <c r="B86" s="94"/>
      <c r="C86" s="58"/>
      <c r="D86" s="102"/>
    </row>
    <row r="87" spans="1:4">
      <c r="A87" s="61" t="s">
        <v>1316</v>
      </c>
      <c r="B87" s="94"/>
      <c r="C87" s="58"/>
      <c r="D87" s="102"/>
    </row>
    <row r="88" spans="1:4">
      <c r="A88" s="61" t="s">
        <v>1317</v>
      </c>
      <c r="B88" s="94"/>
      <c r="C88" s="58"/>
      <c r="D88" s="102"/>
    </row>
    <row r="89" spans="1:4">
      <c r="A89" s="61" t="s">
        <v>1328</v>
      </c>
      <c r="B89" s="94"/>
      <c r="C89" s="58"/>
      <c r="D89" s="102"/>
    </row>
    <row r="90" spans="1:4">
      <c r="A90" s="61" t="s">
        <v>1329</v>
      </c>
      <c r="B90" s="58"/>
      <c r="C90" s="58"/>
      <c r="D90" s="102"/>
    </row>
    <row r="91" spans="1:4">
      <c r="A91" s="61" t="s">
        <v>1320</v>
      </c>
      <c r="B91" s="94"/>
      <c r="C91" s="58"/>
      <c r="D91" s="102"/>
    </row>
    <row r="92" spans="1:4">
      <c r="A92" s="61" t="s">
        <v>1330</v>
      </c>
      <c r="B92" s="94"/>
      <c r="C92" s="58"/>
      <c r="D92" s="102"/>
    </row>
    <row r="93" spans="1:4">
      <c r="A93" s="61" t="s">
        <v>1331</v>
      </c>
      <c r="B93" s="58"/>
      <c r="C93" s="58"/>
      <c r="D93" s="102"/>
    </row>
    <row r="94" spans="1:4">
      <c r="A94" s="61" t="s">
        <v>1296</v>
      </c>
      <c r="B94" s="94"/>
      <c r="C94" s="58"/>
      <c r="D94" s="102"/>
    </row>
    <row r="95" spans="1:4">
      <c r="A95" s="61" t="s">
        <v>1297</v>
      </c>
      <c r="B95" s="94"/>
      <c r="C95" s="58"/>
      <c r="D95" s="102"/>
    </row>
    <row r="96" spans="1:4">
      <c r="A96" s="61" t="s">
        <v>1298</v>
      </c>
      <c r="B96" s="94"/>
      <c r="C96" s="58"/>
      <c r="D96" s="102"/>
    </row>
    <row r="97" spans="1:4">
      <c r="A97" s="61" t="s">
        <v>1299</v>
      </c>
      <c r="B97" s="94"/>
      <c r="C97" s="58"/>
      <c r="D97" s="102"/>
    </row>
    <row r="98" spans="1:4">
      <c r="A98" s="61" t="s">
        <v>1302</v>
      </c>
      <c r="B98" s="94"/>
      <c r="C98" s="58"/>
      <c r="D98" s="102"/>
    </row>
    <row r="99" spans="1:4">
      <c r="A99" s="61" t="s">
        <v>1304</v>
      </c>
      <c r="B99" s="94"/>
      <c r="C99" s="58"/>
      <c r="D99" s="102"/>
    </row>
    <row r="100" spans="1:4">
      <c r="A100" s="61" t="s">
        <v>1305</v>
      </c>
      <c r="B100" s="94"/>
      <c r="C100" s="58"/>
      <c r="D100" s="102"/>
    </row>
    <row r="101" spans="1:4">
      <c r="A101" s="61" t="s">
        <v>1332</v>
      </c>
      <c r="B101" s="94"/>
      <c r="C101" s="58"/>
      <c r="D101" s="102"/>
    </row>
    <row r="102" spans="1:4">
      <c r="A102" s="61" t="s">
        <v>1333</v>
      </c>
      <c r="B102" s="58">
        <v>34</v>
      </c>
      <c r="C102" s="58">
        <v>34</v>
      </c>
      <c r="D102" s="102">
        <v>100</v>
      </c>
    </row>
    <row r="103" spans="1:4">
      <c r="A103" s="61" t="s">
        <v>1334</v>
      </c>
      <c r="B103" s="58"/>
      <c r="C103" s="58"/>
      <c r="D103" s="102"/>
    </row>
    <row r="104" spans="1:4">
      <c r="A104" s="61" t="s">
        <v>1277</v>
      </c>
      <c r="B104" s="94"/>
      <c r="C104" s="58"/>
      <c r="D104" s="102"/>
    </row>
    <row r="105" spans="1:4">
      <c r="A105" s="61" t="s">
        <v>1335</v>
      </c>
      <c r="B105" s="94"/>
      <c r="C105" s="58"/>
      <c r="D105" s="102"/>
    </row>
    <row r="106" spans="1:4">
      <c r="A106" s="61" t="s">
        <v>1336</v>
      </c>
      <c r="B106" s="94"/>
      <c r="C106" s="58"/>
      <c r="D106" s="102"/>
    </row>
    <row r="107" spans="1:4">
      <c r="A107" s="61" t="s">
        <v>1337</v>
      </c>
      <c r="B107" s="94"/>
      <c r="C107" s="58"/>
      <c r="D107" s="102"/>
    </row>
    <row r="108" spans="1:4">
      <c r="A108" s="61" t="s">
        <v>1338</v>
      </c>
      <c r="B108" s="58"/>
      <c r="C108" s="58"/>
      <c r="D108" s="102"/>
    </row>
    <row r="109" spans="1:4">
      <c r="A109" s="61" t="s">
        <v>1277</v>
      </c>
      <c r="B109" s="94"/>
      <c r="C109" s="58"/>
      <c r="D109" s="102"/>
    </row>
    <row r="110" spans="1:4">
      <c r="A110" s="61" t="s">
        <v>1335</v>
      </c>
      <c r="B110" s="94"/>
      <c r="C110" s="58"/>
      <c r="D110" s="102"/>
    </row>
    <row r="111" spans="1:4">
      <c r="A111" s="61" t="s">
        <v>1339</v>
      </c>
      <c r="B111" s="94"/>
      <c r="C111" s="58"/>
      <c r="D111" s="102"/>
    </row>
    <row r="112" spans="1:4">
      <c r="A112" s="61" t="s">
        <v>1340</v>
      </c>
      <c r="B112" s="94"/>
      <c r="C112" s="58"/>
      <c r="D112" s="102"/>
    </row>
    <row r="113" spans="1:4">
      <c r="A113" s="61" t="s">
        <v>1341</v>
      </c>
      <c r="B113" s="58">
        <v>34</v>
      </c>
      <c r="C113" s="58">
        <v>34</v>
      </c>
      <c r="D113" s="102">
        <v>100</v>
      </c>
    </row>
    <row r="114" spans="1:4">
      <c r="A114" s="61" t="s">
        <v>749</v>
      </c>
      <c r="B114" s="94"/>
      <c r="C114" s="58"/>
      <c r="D114" s="102"/>
    </row>
    <row r="115" spans="1:4">
      <c r="A115" s="61" t="s">
        <v>1342</v>
      </c>
      <c r="B115" s="94"/>
      <c r="C115" s="58"/>
      <c r="D115" s="102"/>
    </row>
    <row r="116" spans="1:4">
      <c r="A116" s="61" t="s">
        <v>1343</v>
      </c>
      <c r="B116" s="94"/>
      <c r="C116" s="58"/>
      <c r="D116" s="102"/>
    </row>
    <row r="117" spans="1:4">
      <c r="A117" s="61" t="s">
        <v>1344</v>
      </c>
      <c r="B117" s="94">
        <v>34</v>
      </c>
      <c r="C117" s="58">
        <v>34</v>
      </c>
      <c r="D117" s="102">
        <v>100</v>
      </c>
    </row>
    <row r="118" spans="1:4">
      <c r="A118" s="61" t="s">
        <v>1345</v>
      </c>
      <c r="B118" s="58"/>
      <c r="C118" s="58"/>
      <c r="D118" s="102"/>
    </row>
    <row r="119" spans="1:4">
      <c r="A119" s="61" t="s">
        <v>1346</v>
      </c>
      <c r="B119" s="58"/>
      <c r="C119" s="58"/>
      <c r="D119" s="102"/>
    </row>
    <row r="120" spans="1:4">
      <c r="A120" s="61" t="s">
        <v>780</v>
      </c>
      <c r="B120" s="94"/>
      <c r="C120" s="58"/>
      <c r="D120" s="102"/>
    </row>
    <row r="121" spans="1:4">
      <c r="A121" s="61" t="s">
        <v>781</v>
      </c>
      <c r="B121" s="94"/>
      <c r="C121" s="58"/>
      <c r="D121" s="102"/>
    </row>
    <row r="122" spans="1:4">
      <c r="A122" s="61" t="s">
        <v>1347</v>
      </c>
      <c r="B122" s="94"/>
      <c r="C122" s="58"/>
      <c r="D122" s="102"/>
    </row>
    <row r="123" spans="1:4">
      <c r="A123" s="61" t="s">
        <v>1348</v>
      </c>
      <c r="B123" s="94"/>
      <c r="C123" s="58"/>
      <c r="D123" s="102"/>
    </row>
    <row r="124" spans="1:4">
      <c r="A124" s="61" t="s">
        <v>1349</v>
      </c>
      <c r="B124" s="58"/>
      <c r="C124" s="58"/>
      <c r="D124" s="102"/>
    </row>
    <row r="125" spans="1:4">
      <c r="A125" s="61" t="s">
        <v>1347</v>
      </c>
      <c r="B125" s="94"/>
      <c r="C125" s="58"/>
      <c r="D125" s="102"/>
    </row>
    <row r="126" spans="1:4">
      <c r="A126" s="61" t="s">
        <v>1350</v>
      </c>
      <c r="B126" s="94"/>
      <c r="C126" s="58"/>
      <c r="D126" s="102"/>
    </row>
    <row r="127" spans="1:4">
      <c r="A127" s="61" t="s">
        <v>1351</v>
      </c>
      <c r="B127" s="94"/>
      <c r="C127" s="58"/>
      <c r="D127" s="102"/>
    </row>
    <row r="128" spans="1:4">
      <c r="A128" s="61" t="s">
        <v>1352</v>
      </c>
      <c r="B128" s="94"/>
      <c r="C128" s="58"/>
      <c r="D128" s="102"/>
    </row>
    <row r="129" spans="1:4">
      <c r="A129" s="61" t="s">
        <v>1353</v>
      </c>
      <c r="B129" s="58"/>
      <c r="C129" s="58"/>
      <c r="D129" s="102"/>
    </row>
    <row r="130" spans="1:4">
      <c r="A130" s="61" t="s">
        <v>1354</v>
      </c>
      <c r="B130" s="94"/>
      <c r="C130" s="58"/>
      <c r="D130" s="102"/>
    </row>
    <row r="131" spans="1:4">
      <c r="A131" s="61" t="s">
        <v>1355</v>
      </c>
      <c r="B131" s="94"/>
      <c r="C131" s="58"/>
      <c r="D131" s="102"/>
    </row>
    <row r="132" spans="1:4">
      <c r="A132" s="61" t="s">
        <v>1356</v>
      </c>
      <c r="B132" s="94"/>
      <c r="C132" s="58"/>
      <c r="D132" s="102"/>
    </row>
    <row r="133" spans="1:4">
      <c r="A133" s="61" t="s">
        <v>1357</v>
      </c>
      <c r="B133" s="94"/>
      <c r="C133" s="58"/>
      <c r="D133" s="102"/>
    </row>
    <row r="134" spans="1:4">
      <c r="A134" s="61" t="s">
        <v>1358</v>
      </c>
      <c r="B134" s="94"/>
      <c r="C134" s="58"/>
      <c r="D134" s="102"/>
    </row>
    <row r="135" spans="1:4">
      <c r="A135" s="61" t="s">
        <v>1359</v>
      </c>
      <c r="B135" s="94"/>
      <c r="C135" s="58"/>
      <c r="D135" s="102"/>
    </row>
    <row r="136" spans="1:4">
      <c r="A136" s="61" t="s">
        <v>1360</v>
      </c>
      <c r="B136" s="94"/>
      <c r="C136" s="58"/>
      <c r="D136" s="102"/>
    </row>
    <row r="137" spans="1:4">
      <c r="A137" s="61" t="s">
        <v>1361</v>
      </c>
      <c r="B137" s="94"/>
      <c r="C137" s="58"/>
      <c r="D137" s="102"/>
    </row>
    <row r="138" spans="1:4">
      <c r="A138" s="61" t="s">
        <v>1362</v>
      </c>
      <c r="B138" s="58"/>
      <c r="C138" s="58"/>
      <c r="D138" s="102"/>
    </row>
    <row r="139" spans="1:4">
      <c r="A139" s="61" t="s">
        <v>1363</v>
      </c>
      <c r="B139" s="94"/>
      <c r="C139" s="58"/>
      <c r="D139" s="102"/>
    </row>
    <row r="140" spans="1:4">
      <c r="A140" s="61" t="s">
        <v>1364</v>
      </c>
      <c r="B140" s="94"/>
      <c r="C140" s="58"/>
      <c r="D140" s="102"/>
    </row>
    <row r="141" spans="1:4">
      <c r="A141" s="61" t="s">
        <v>1365</v>
      </c>
      <c r="B141" s="94"/>
      <c r="C141" s="58"/>
      <c r="D141" s="102"/>
    </row>
    <row r="142" spans="1:4">
      <c r="A142" s="61" t="s">
        <v>1366</v>
      </c>
      <c r="B142" s="94"/>
      <c r="C142" s="58"/>
      <c r="D142" s="102"/>
    </row>
    <row r="143" spans="1:4">
      <c r="A143" s="61" t="s">
        <v>1367</v>
      </c>
      <c r="B143" s="94"/>
      <c r="C143" s="58"/>
      <c r="D143" s="102"/>
    </row>
    <row r="144" spans="1:4">
      <c r="A144" s="61" t="s">
        <v>1368</v>
      </c>
      <c r="B144" s="94"/>
      <c r="C144" s="58"/>
      <c r="D144" s="102"/>
    </row>
    <row r="145" spans="1:4">
      <c r="A145" s="61" t="s">
        <v>1369</v>
      </c>
      <c r="B145" s="58"/>
      <c r="C145" s="58"/>
      <c r="D145" s="102"/>
    </row>
    <row r="146" spans="1:4">
      <c r="A146" s="61" t="s">
        <v>1370</v>
      </c>
      <c r="B146" s="94"/>
      <c r="C146" s="58"/>
      <c r="D146" s="102"/>
    </row>
    <row r="147" spans="1:4">
      <c r="A147" s="61" t="s">
        <v>807</v>
      </c>
      <c r="B147" s="94"/>
      <c r="C147" s="58"/>
      <c r="D147" s="102"/>
    </row>
    <row r="148" spans="1:4">
      <c r="A148" s="61" t="s">
        <v>1371</v>
      </c>
      <c r="B148" s="94"/>
      <c r="C148" s="58"/>
      <c r="D148" s="102"/>
    </row>
    <row r="149" spans="1:4">
      <c r="A149" s="61" t="s">
        <v>1372</v>
      </c>
      <c r="B149" s="94"/>
      <c r="C149" s="58"/>
      <c r="D149" s="102"/>
    </row>
    <row r="150" spans="1:4">
      <c r="A150" s="61" t="s">
        <v>1373</v>
      </c>
      <c r="B150" s="94"/>
      <c r="C150" s="58"/>
      <c r="D150" s="102"/>
    </row>
    <row r="151" spans="1:4">
      <c r="A151" s="61" t="s">
        <v>1374</v>
      </c>
      <c r="B151" s="94"/>
      <c r="C151" s="58"/>
      <c r="D151" s="102"/>
    </row>
    <row r="152" spans="1:4">
      <c r="A152" s="61" t="s">
        <v>1375</v>
      </c>
      <c r="B152" s="94"/>
      <c r="C152" s="58"/>
      <c r="D152" s="102"/>
    </row>
    <row r="153" spans="1:4">
      <c r="A153" s="57" t="s">
        <v>1376</v>
      </c>
      <c r="B153" s="94"/>
      <c r="C153" s="58"/>
      <c r="D153" s="102"/>
    </row>
    <row r="154" spans="1:4">
      <c r="A154" s="61" t="s">
        <v>1377</v>
      </c>
      <c r="B154" s="94"/>
      <c r="C154" s="58"/>
      <c r="D154" s="102"/>
    </row>
    <row r="155" spans="1:4">
      <c r="A155" s="61" t="s">
        <v>1378</v>
      </c>
      <c r="B155" s="58"/>
      <c r="C155" s="58"/>
      <c r="D155" s="102"/>
    </row>
    <row r="156" spans="1:4">
      <c r="A156" s="61" t="s">
        <v>780</v>
      </c>
      <c r="B156" s="94"/>
      <c r="C156" s="58"/>
      <c r="D156" s="102"/>
    </row>
    <row r="157" spans="1:4">
      <c r="A157" s="61" t="s">
        <v>1379</v>
      </c>
      <c r="B157" s="94"/>
      <c r="C157" s="58"/>
      <c r="D157" s="102"/>
    </row>
    <row r="158" spans="1:4">
      <c r="A158" s="61" t="s">
        <v>1380</v>
      </c>
      <c r="B158" s="58"/>
      <c r="C158" s="58"/>
      <c r="D158" s="102"/>
    </row>
    <row r="159" spans="1:4">
      <c r="A159" s="61" t="s">
        <v>780</v>
      </c>
      <c r="B159" s="94"/>
      <c r="C159" s="58"/>
      <c r="D159" s="102"/>
    </row>
    <row r="160" spans="1:4">
      <c r="A160" s="61" t="s">
        <v>1381</v>
      </c>
      <c r="B160" s="94"/>
      <c r="C160" s="58"/>
      <c r="D160" s="102"/>
    </row>
    <row r="161" spans="1:4">
      <c r="A161" s="61" t="s">
        <v>1382</v>
      </c>
      <c r="B161" s="94"/>
      <c r="C161" s="58"/>
      <c r="D161" s="102"/>
    </row>
    <row r="162" spans="1:4">
      <c r="A162" s="61" t="s">
        <v>1383</v>
      </c>
      <c r="B162" s="58"/>
      <c r="C162" s="58"/>
      <c r="D162" s="102"/>
    </row>
    <row r="163" spans="1:4">
      <c r="A163" s="61" t="s">
        <v>1384</v>
      </c>
      <c r="B163" s="58"/>
      <c r="C163" s="58"/>
      <c r="D163" s="102"/>
    </row>
    <row r="164" spans="1:4">
      <c r="A164" s="61" t="s">
        <v>1385</v>
      </c>
      <c r="B164" s="94"/>
      <c r="C164" s="58"/>
      <c r="D164" s="102"/>
    </row>
    <row r="165" spans="1:4">
      <c r="A165" s="61" t="s">
        <v>1386</v>
      </c>
      <c r="B165" s="94"/>
      <c r="C165" s="58"/>
      <c r="D165" s="102"/>
    </row>
    <row r="166" spans="1:4">
      <c r="A166" s="61" t="s">
        <v>1387</v>
      </c>
      <c r="B166" s="58">
        <v>24053</v>
      </c>
      <c r="C166" s="58">
        <v>14902</v>
      </c>
      <c r="D166" s="102">
        <v>61.9548497068973</v>
      </c>
    </row>
    <row r="167" spans="1:4">
      <c r="A167" s="61" t="s">
        <v>1388</v>
      </c>
      <c r="B167" s="58">
        <v>23743</v>
      </c>
      <c r="C167" s="58">
        <v>14500</v>
      </c>
      <c r="D167" s="102">
        <v>61.0706313439751</v>
      </c>
    </row>
    <row r="168" spans="1:4">
      <c r="A168" s="61" t="s">
        <v>1389</v>
      </c>
      <c r="B168" s="94"/>
      <c r="C168" s="58"/>
      <c r="D168" s="102"/>
    </row>
    <row r="169" spans="1:4">
      <c r="A169" s="61" t="s">
        <v>1390</v>
      </c>
      <c r="B169" s="94">
        <v>23743</v>
      </c>
      <c r="C169" s="58">
        <v>14500</v>
      </c>
      <c r="D169" s="102">
        <v>61.0706313439751</v>
      </c>
    </row>
    <row r="170" spans="1:4">
      <c r="A170" s="61" t="s">
        <v>1391</v>
      </c>
      <c r="B170" s="94"/>
      <c r="C170" s="58"/>
      <c r="D170" s="102"/>
    </row>
    <row r="171" spans="1:4">
      <c r="A171" s="61" t="s">
        <v>1392</v>
      </c>
      <c r="B171" s="58"/>
      <c r="C171" s="58"/>
      <c r="D171" s="102"/>
    </row>
    <row r="172" spans="1:4">
      <c r="A172" s="61" t="s">
        <v>1393</v>
      </c>
      <c r="B172" s="94"/>
      <c r="C172" s="58"/>
      <c r="D172" s="102"/>
    </row>
    <row r="173" spans="1:4">
      <c r="A173" s="61" t="s">
        <v>1394</v>
      </c>
      <c r="B173" s="94"/>
      <c r="C173" s="58"/>
      <c r="D173" s="102"/>
    </row>
    <row r="174" spans="1:4">
      <c r="A174" s="61" t="s">
        <v>1395</v>
      </c>
      <c r="B174" s="94"/>
      <c r="C174" s="58"/>
      <c r="D174" s="102"/>
    </row>
    <row r="175" spans="1:4">
      <c r="A175" s="61" t="s">
        <v>1396</v>
      </c>
      <c r="B175" s="94"/>
      <c r="C175" s="58"/>
      <c r="D175" s="102"/>
    </row>
    <row r="176" spans="1:4">
      <c r="A176" s="61" t="s">
        <v>1397</v>
      </c>
      <c r="B176" s="94"/>
      <c r="C176" s="58"/>
      <c r="D176" s="102"/>
    </row>
    <row r="177" spans="1:4">
      <c r="A177" s="61" t="s">
        <v>1398</v>
      </c>
      <c r="B177" s="94"/>
      <c r="C177" s="58"/>
      <c r="D177" s="102"/>
    </row>
    <row r="178" spans="1:4">
      <c r="A178" s="61" t="s">
        <v>1399</v>
      </c>
      <c r="B178" s="94"/>
      <c r="C178" s="58"/>
      <c r="D178" s="102"/>
    </row>
    <row r="179" spans="1:4">
      <c r="A179" s="61" t="s">
        <v>1400</v>
      </c>
      <c r="B179" s="94"/>
      <c r="C179" s="58"/>
      <c r="D179" s="102"/>
    </row>
    <row r="180" spans="1:4">
      <c r="A180" s="57" t="s">
        <v>1401</v>
      </c>
      <c r="B180" s="94"/>
      <c r="C180" s="58"/>
      <c r="D180" s="102"/>
    </row>
    <row r="181" spans="1:4">
      <c r="A181" s="61" t="s">
        <v>1402</v>
      </c>
      <c r="B181" s="58">
        <v>310</v>
      </c>
      <c r="C181" s="58">
        <v>402</v>
      </c>
      <c r="D181" s="102">
        <v>129.677419354839</v>
      </c>
    </row>
    <row r="182" spans="1:4">
      <c r="A182" s="61" t="s">
        <v>1403</v>
      </c>
      <c r="B182" s="94">
        <v>51</v>
      </c>
      <c r="C182" s="58">
        <v>183</v>
      </c>
      <c r="D182" s="102">
        <v>358.823529411765</v>
      </c>
    </row>
    <row r="183" spans="1:4">
      <c r="A183" s="61" t="s">
        <v>1404</v>
      </c>
      <c r="B183" s="94">
        <v>4</v>
      </c>
      <c r="C183" s="58">
        <v>25</v>
      </c>
      <c r="D183" s="102">
        <v>625</v>
      </c>
    </row>
    <row r="184" spans="1:4">
      <c r="A184" s="61" t="s">
        <v>1405</v>
      </c>
      <c r="B184" s="94">
        <v>45</v>
      </c>
      <c r="C184" s="58">
        <v>18</v>
      </c>
      <c r="D184" s="102">
        <v>40</v>
      </c>
    </row>
    <row r="185" spans="1:4">
      <c r="A185" s="61" t="s">
        <v>1406</v>
      </c>
      <c r="B185" s="94"/>
      <c r="C185" s="58"/>
      <c r="D185" s="102"/>
    </row>
    <row r="186" spans="1:4">
      <c r="A186" s="61" t="s">
        <v>1407</v>
      </c>
      <c r="B186" s="94">
        <v>105</v>
      </c>
      <c r="C186" s="58">
        <v>125</v>
      </c>
      <c r="D186" s="102">
        <v>119.047619047619</v>
      </c>
    </row>
    <row r="187" spans="1:4">
      <c r="A187" s="61" t="s">
        <v>1408</v>
      </c>
      <c r="B187" s="94"/>
      <c r="C187" s="58"/>
      <c r="D187" s="102"/>
    </row>
    <row r="188" spans="1:4">
      <c r="A188" s="61" t="s">
        <v>1409</v>
      </c>
      <c r="B188" s="94"/>
      <c r="C188" s="58"/>
      <c r="D188" s="102"/>
    </row>
    <row r="189" spans="1:4">
      <c r="A189" s="61" t="s">
        <v>1410</v>
      </c>
      <c r="B189" s="94"/>
      <c r="C189" s="58"/>
      <c r="D189" s="102"/>
    </row>
    <row r="190" spans="1:4">
      <c r="A190" s="61" t="s">
        <v>1411</v>
      </c>
      <c r="B190" s="94">
        <v>102</v>
      </c>
      <c r="C190" s="58">
        <v>51</v>
      </c>
      <c r="D190" s="102">
        <v>50</v>
      </c>
    </row>
    <row r="191" spans="1:4">
      <c r="A191" s="61" t="s">
        <v>1412</v>
      </c>
      <c r="B191" s="94">
        <v>3</v>
      </c>
      <c r="C191" s="58"/>
      <c r="D191" s="102"/>
    </row>
    <row r="192" spans="1:4">
      <c r="A192" s="61" t="s">
        <v>1413</v>
      </c>
      <c r="B192" s="58">
        <v>2555</v>
      </c>
      <c r="C192" s="58">
        <v>5100</v>
      </c>
      <c r="D192" s="102">
        <v>199.608610567515</v>
      </c>
    </row>
    <row r="193" spans="1:4">
      <c r="A193" s="61" t="s">
        <v>1414</v>
      </c>
      <c r="B193" s="94"/>
      <c r="C193" s="58"/>
      <c r="D193" s="102"/>
    </row>
    <row r="194" spans="1:4">
      <c r="A194" s="61" t="s">
        <v>1415</v>
      </c>
      <c r="B194" s="94"/>
      <c r="C194" s="58"/>
      <c r="D194" s="102"/>
    </row>
    <row r="195" spans="1:4">
      <c r="A195" s="61" t="s">
        <v>1416</v>
      </c>
      <c r="B195" s="94">
        <v>2555</v>
      </c>
      <c r="C195" s="58">
        <v>5100</v>
      </c>
      <c r="D195" s="102">
        <v>199.608610567515</v>
      </c>
    </row>
    <row r="196" spans="1:4">
      <c r="A196" s="61" t="s">
        <v>1417</v>
      </c>
      <c r="B196" s="94"/>
      <c r="C196" s="58"/>
      <c r="D196" s="102"/>
    </row>
    <row r="197" spans="1:4">
      <c r="A197" s="61" t="s">
        <v>1418</v>
      </c>
      <c r="B197" s="94"/>
      <c r="C197" s="58"/>
      <c r="D197" s="102"/>
    </row>
    <row r="198" spans="1:4">
      <c r="A198" s="61" t="s">
        <v>1419</v>
      </c>
      <c r="B198" s="94"/>
      <c r="C198" s="58"/>
      <c r="D198" s="102"/>
    </row>
    <row r="199" spans="1:4">
      <c r="A199" s="61" t="s">
        <v>1420</v>
      </c>
      <c r="B199" s="94"/>
      <c r="C199" s="58"/>
      <c r="D199" s="102"/>
    </row>
    <row r="200" spans="1:4">
      <c r="A200" s="61" t="s">
        <v>1421</v>
      </c>
      <c r="B200" s="94"/>
      <c r="C200" s="58"/>
      <c r="D200" s="102"/>
    </row>
    <row r="201" spans="1:4">
      <c r="A201" s="61" t="s">
        <v>1422</v>
      </c>
      <c r="B201" s="94"/>
      <c r="C201" s="58"/>
      <c r="D201" s="102"/>
    </row>
    <row r="202" spans="1:4">
      <c r="A202" s="61" t="s">
        <v>1423</v>
      </c>
      <c r="B202" s="94"/>
      <c r="C202" s="58"/>
      <c r="D202" s="102"/>
    </row>
    <row r="203" spans="1:4">
      <c r="A203" s="61" t="s">
        <v>1424</v>
      </c>
      <c r="B203" s="94"/>
      <c r="C203" s="58"/>
      <c r="D203" s="102"/>
    </row>
    <row r="204" spans="1:4">
      <c r="A204" s="61" t="s">
        <v>1425</v>
      </c>
      <c r="B204" s="94"/>
      <c r="C204" s="58"/>
      <c r="D204" s="102"/>
    </row>
    <row r="205" spans="1:4">
      <c r="A205" s="61" t="s">
        <v>1426</v>
      </c>
      <c r="B205" s="94"/>
      <c r="C205" s="58"/>
      <c r="D205" s="102"/>
    </row>
    <row r="206" spans="1:4">
      <c r="A206" s="61" t="s">
        <v>1427</v>
      </c>
      <c r="B206" s="94"/>
      <c r="C206" s="58"/>
      <c r="D206" s="102"/>
    </row>
    <row r="207" spans="1:4">
      <c r="A207" s="61" t="s">
        <v>1428</v>
      </c>
      <c r="B207" s="94"/>
      <c r="C207" s="58"/>
      <c r="D207" s="102"/>
    </row>
    <row r="208" spans="1:4">
      <c r="A208" s="61" t="s">
        <v>1429</v>
      </c>
      <c r="B208" s="58"/>
      <c r="C208" s="58"/>
      <c r="D208" s="102"/>
    </row>
    <row r="209" spans="1:4">
      <c r="A209" s="61" t="s">
        <v>1430</v>
      </c>
      <c r="B209" s="94"/>
      <c r="C209" s="58"/>
      <c r="D209" s="102"/>
    </row>
    <row r="210" spans="1:4">
      <c r="A210" s="61" t="s">
        <v>1431</v>
      </c>
      <c r="B210" s="94"/>
      <c r="C210" s="58"/>
      <c r="D210" s="102"/>
    </row>
    <row r="211" spans="1:4">
      <c r="A211" s="61" t="s">
        <v>1432</v>
      </c>
      <c r="B211" s="94"/>
      <c r="C211" s="58"/>
      <c r="D211" s="102"/>
    </row>
    <row r="212" spans="1:4">
      <c r="A212" s="61" t="s">
        <v>1433</v>
      </c>
      <c r="B212" s="94"/>
      <c r="C212" s="58"/>
      <c r="D212" s="102"/>
    </row>
    <row r="213" spans="1:4">
      <c r="A213" s="61" t="s">
        <v>1434</v>
      </c>
      <c r="B213" s="94"/>
      <c r="C213" s="58"/>
      <c r="D213" s="102"/>
    </row>
    <row r="214" spans="1:4">
      <c r="A214" s="61" t="s">
        <v>1435</v>
      </c>
      <c r="B214" s="94"/>
      <c r="C214" s="58"/>
      <c r="D214" s="102"/>
    </row>
    <row r="215" spans="1:4">
      <c r="A215" s="61" t="s">
        <v>1436</v>
      </c>
      <c r="B215" s="94"/>
      <c r="C215" s="58"/>
      <c r="D215" s="102"/>
    </row>
    <row r="216" spans="1:4">
      <c r="A216" s="61" t="s">
        <v>1437</v>
      </c>
      <c r="B216" s="94"/>
      <c r="C216" s="58"/>
      <c r="D216" s="102"/>
    </row>
    <row r="217" spans="1:4">
      <c r="A217" s="61" t="s">
        <v>1438</v>
      </c>
      <c r="B217" s="94"/>
      <c r="C217" s="58"/>
      <c r="D217" s="102"/>
    </row>
    <row r="218" spans="1:4">
      <c r="A218" s="61" t="s">
        <v>1439</v>
      </c>
      <c r="B218" s="94"/>
      <c r="C218" s="58"/>
      <c r="D218" s="102"/>
    </row>
    <row r="219" spans="1:4">
      <c r="A219" s="61" t="s">
        <v>1440</v>
      </c>
      <c r="B219" s="94"/>
      <c r="C219" s="58"/>
      <c r="D219" s="102"/>
    </row>
    <row r="220" spans="1:4">
      <c r="A220" s="61" t="s">
        <v>1441</v>
      </c>
      <c r="B220" s="94"/>
      <c r="C220" s="58"/>
      <c r="D220" s="102"/>
    </row>
    <row r="221" spans="1:4">
      <c r="A221" s="61" t="s">
        <v>1442</v>
      </c>
      <c r="B221" s="94"/>
      <c r="C221" s="58"/>
      <c r="D221" s="102"/>
    </row>
    <row r="222" spans="1:4">
      <c r="A222" s="61" t="s">
        <v>1443</v>
      </c>
      <c r="B222" s="94"/>
      <c r="C222" s="58"/>
      <c r="D222" s="102"/>
    </row>
    <row r="223" spans="1:4">
      <c r="A223" s="61" t="s">
        <v>1444</v>
      </c>
      <c r="B223" s="94"/>
      <c r="C223" s="58"/>
      <c r="D223" s="102"/>
    </row>
    <row r="224" spans="1:4">
      <c r="A224" s="61" t="s">
        <v>1445</v>
      </c>
      <c r="B224" s="58">
        <v>3841</v>
      </c>
      <c r="C224" s="58">
        <v>1877</v>
      </c>
      <c r="D224" s="102">
        <v>48.8674824264514</v>
      </c>
    </row>
    <row r="225" spans="1:4">
      <c r="A225" s="61" t="s">
        <v>1446</v>
      </c>
      <c r="B225" s="58"/>
      <c r="C225" s="58"/>
      <c r="D225" s="102"/>
    </row>
    <row r="226" spans="1:4">
      <c r="A226" s="61" t="s">
        <v>1447</v>
      </c>
      <c r="B226" s="94"/>
      <c r="C226" s="58"/>
      <c r="D226" s="102"/>
    </row>
    <row r="227" spans="1:4">
      <c r="A227" s="61" t="s">
        <v>1448</v>
      </c>
      <c r="B227" s="94"/>
      <c r="C227" s="58"/>
      <c r="D227" s="102"/>
    </row>
    <row r="228" spans="1:4">
      <c r="A228" s="61" t="s">
        <v>1449</v>
      </c>
      <c r="B228" s="94"/>
      <c r="C228" s="58"/>
      <c r="D228" s="102"/>
    </row>
    <row r="229" spans="1:4">
      <c r="A229" s="61" t="s">
        <v>1450</v>
      </c>
      <c r="B229" s="94"/>
      <c r="C229" s="58"/>
      <c r="D229" s="102"/>
    </row>
    <row r="230" spans="1:4">
      <c r="A230" s="61" t="s">
        <v>1451</v>
      </c>
      <c r="B230" s="94"/>
      <c r="C230" s="58"/>
      <c r="D230" s="102"/>
    </row>
    <row r="231" spans="1:4">
      <c r="A231" s="61" t="s">
        <v>1452</v>
      </c>
      <c r="B231" s="94"/>
      <c r="C231" s="58"/>
      <c r="D231" s="102"/>
    </row>
    <row r="232" spans="1:4">
      <c r="A232" s="61" t="s">
        <v>1453</v>
      </c>
      <c r="B232" s="94"/>
      <c r="C232" s="58"/>
      <c r="D232" s="102"/>
    </row>
    <row r="233" spans="1:4">
      <c r="A233" s="61" t="s">
        <v>1454</v>
      </c>
      <c r="B233" s="94"/>
      <c r="C233" s="58"/>
      <c r="D233" s="102"/>
    </row>
    <row r="234" spans="1:4">
      <c r="A234" s="61" t="s">
        <v>1455</v>
      </c>
      <c r="B234" s="94"/>
      <c r="C234" s="58"/>
      <c r="D234" s="102"/>
    </row>
    <row r="235" spans="1:4">
      <c r="A235" s="61" t="s">
        <v>1456</v>
      </c>
      <c r="B235" s="94"/>
      <c r="C235" s="58"/>
      <c r="D235" s="102"/>
    </row>
    <row r="236" spans="1:4">
      <c r="A236" s="61" t="s">
        <v>1457</v>
      </c>
      <c r="B236" s="94"/>
      <c r="C236" s="58"/>
      <c r="D236" s="102"/>
    </row>
    <row r="237" spans="1:4">
      <c r="A237" s="61" t="s">
        <v>1458</v>
      </c>
      <c r="B237" s="94"/>
      <c r="C237" s="58"/>
      <c r="D237" s="102"/>
    </row>
    <row r="238" spans="1:4">
      <c r="A238" s="61" t="s">
        <v>1459</v>
      </c>
      <c r="B238" s="58">
        <v>3841</v>
      </c>
      <c r="C238" s="58">
        <v>1877</v>
      </c>
      <c r="D238" s="102">
        <v>48.8674824264514</v>
      </c>
    </row>
    <row r="239" spans="1:4">
      <c r="A239" s="61" t="s">
        <v>860</v>
      </c>
      <c r="B239" s="94"/>
      <c r="C239" s="58"/>
      <c r="D239" s="102"/>
    </row>
    <row r="240" spans="1:4">
      <c r="A240" s="61" t="s">
        <v>905</v>
      </c>
      <c r="B240" s="94"/>
      <c r="C240" s="58"/>
      <c r="D240" s="102"/>
    </row>
    <row r="241" spans="1:4">
      <c r="A241" s="61" t="s">
        <v>1460</v>
      </c>
      <c r="B241" s="94"/>
      <c r="C241" s="58"/>
      <c r="D241" s="102"/>
    </row>
    <row r="242" spans="1:4">
      <c r="A242" s="61" t="s">
        <v>1461</v>
      </c>
      <c r="B242" s="94"/>
      <c r="C242" s="58"/>
      <c r="D242" s="102"/>
    </row>
    <row r="243" spans="1:4">
      <c r="A243" s="61" t="s">
        <v>1462</v>
      </c>
      <c r="B243" s="94"/>
      <c r="C243" s="58"/>
      <c r="D243" s="102"/>
    </row>
    <row r="244" spans="1:4">
      <c r="A244" s="61" t="s">
        <v>1463</v>
      </c>
      <c r="B244" s="94">
        <v>3841</v>
      </c>
      <c r="C244" s="58">
        <v>1877</v>
      </c>
      <c r="D244" s="102">
        <v>48.8674824264514</v>
      </c>
    </row>
    <row r="245" spans="1:4">
      <c r="A245" s="61"/>
      <c r="B245" s="104"/>
      <c r="C245" s="104"/>
      <c r="D245" s="105"/>
    </row>
    <row r="246" spans="1:4">
      <c r="A246" s="61"/>
      <c r="B246" s="104"/>
      <c r="C246" s="104"/>
      <c r="D246" s="105"/>
    </row>
    <row r="247" spans="1:4">
      <c r="A247" s="61" t="s">
        <v>1061</v>
      </c>
      <c r="B247" s="58">
        <v>154175</v>
      </c>
      <c r="C247" s="58">
        <f>76247-2117.8</f>
        <v>74129.2</v>
      </c>
      <c r="D247" s="103">
        <v>207.98</v>
      </c>
    </row>
    <row r="248" spans="1:4">
      <c r="A248" s="61" t="s">
        <v>1078</v>
      </c>
      <c r="B248" s="58"/>
      <c r="C248" s="58"/>
      <c r="D248" s="102"/>
    </row>
    <row r="249" spans="1:4">
      <c r="A249" s="61" t="s">
        <v>1464</v>
      </c>
      <c r="B249" s="94"/>
      <c r="C249" s="94"/>
      <c r="D249" s="102"/>
    </row>
    <row r="250" spans="1:4">
      <c r="A250" s="61" t="s">
        <v>1465</v>
      </c>
      <c r="B250" s="94"/>
      <c r="C250" s="94"/>
      <c r="D250" s="102"/>
    </row>
    <row r="251" spans="1:4">
      <c r="A251" s="61" t="s">
        <v>1157</v>
      </c>
      <c r="B251" s="94"/>
      <c r="C251" s="94"/>
      <c r="D251" s="102"/>
    </row>
    <row r="252" spans="1:4">
      <c r="A252" s="61" t="s">
        <v>1466</v>
      </c>
      <c r="B252" s="94"/>
      <c r="C252" s="94"/>
      <c r="D252" s="102"/>
    </row>
    <row r="253" spans="1:4">
      <c r="A253" s="61" t="s">
        <v>1467</v>
      </c>
      <c r="B253" s="94"/>
      <c r="C253" s="94"/>
      <c r="D253" s="102"/>
    </row>
    <row r="254" spans="1:4">
      <c r="A254" s="61" t="s">
        <v>1468</v>
      </c>
      <c r="B254" s="94"/>
      <c r="C254" s="94"/>
      <c r="D254" s="102"/>
    </row>
    <row r="255" spans="1:4">
      <c r="A255" s="61"/>
      <c r="B255" s="104"/>
      <c r="C255" s="104"/>
      <c r="D255" s="105"/>
    </row>
    <row r="256" spans="1:4">
      <c r="A256" s="106" t="s">
        <v>1183</v>
      </c>
      <c r="B256" s="58">
        <v>154175</v>
      </c>
      <c r="C256" s="58">
        <f>76247-2117.8</f>
        <v>74129.2</v>
      </c>
      <c r="D256" s="103">
        <v>207.98</v>
      </c>
    </row>
    <row r="257" spans="1:4">
      <c r="A257" s="107"/>
      <c r="B257" s="108"/>
      <c r="C257" s="108"/>
      <c r="D257" s="109"/>
    </row>
    <row r="258" spans="1:4">
      <c r="A258" s="10"/>
      <c r="B258" s="110"/>
      <c r="C258" s="110"/>
      <c r="D258" s="111"/>
    </row>
    <row r="259" spans="1:4">
      <c r="A259" s="10"/>
      <c r="B259" s="110"/>
      <c r="C259" s="110"/>
      <c r="D259" s="111"/>
    </row>
  </sheetData>
  <mergeCells count="2">
    <mergeCell ref="A2:D2"/>
    <mergeCell ref="A3:D3"/>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2"/>
  <sheetViews>
    <sheetView workbookViewId="0">
      <selection activeCell="G28" sqref="G28"/>
    </sheetView>
  </sheetViews>
  <sheetFormatPr defaultColWidth="9" defaultRowHeight="14" outlineLevelCol="3"/>
  <cols>
    <col min="1" max="1" width="30.3727272727273" customWidth="1"/>
    <col min="2" max="2" width="12.8727272727273" style="64" customWidth="1"/>
    <col min="3" max="3" width="22.1272727272727" customWidth="1"/>
    <col min="4" max="4" width="11" customWidth="1"/>
  </cols>
  <sheetData>
    <row r="1" ht="18.75" customHeight="1" spans="1:4">
      <c r="A1" s="88" t="s">
        <v>1471</v>
      </c>
      <c r="B1" s="89"/>
      <c r="C1" s="88"/>
      <c r="D1" s="88"/>
    </row>
    <row r="2" ht="18.75" customHeight="1" spans="1:4">
      <c r="A2" s="90" t="s">
        <v>1472</v>
      </c>
      <c r="B2" s="91"/>
      <c r="C2" s="90"/>
      <c r="D2" s="90"/>
    </row>
    <row r="3" ht="18.75" customHeight="1" spans="1:4">
      <c r="A3" s="92" t="s">
        <v>21</v>
      </c>
      <c r="B3" s="54"/>
      <c r="C3" s="92"/>
      <c r="D3" s="92"/>
    </row>
    <row r="4" s="87" customFormat="1" ht="18.75" customHeight="1" spans="1:4">
      <c r="A4" s="55" t="s">
        <v>22</v>
      </c>
      <c r="B4" s="56" t="s">
        <v>24</v>
      </c>
      <c r="C4" s="55" t="s">
        <v>22</v>
      </c>
      <c r="D4" s="55" t="s">
        <v>24</v>
      </c>
    </row>
    <row r="5" ht="18.75" customHeight="1" spans="1:4">
      <c r="A5" s="61" t="s">
        <v>1077</v>
      </c>
      <c r="B5" s="58">
        <v>26247</v>
      </c>
      <c r="C5" s="61" t="s">
        <v>1078</v>
      </c>
      <c r="D5" s="93"/>
    </row>
    <row r="6" ht="18.75" customHeight="1" spans="1:4">
      <c r="A6" s="61" t="s">
        <v>1251</v>
      </c>
      <c r="B6" s="94">
        <v>491</v>
      </c>
      <c r="C6" s="61" t="s">
        <v>1464</v>
      </c>
      <c r="D6" s="95"/>
    </row>
    <row r="7" ht="18.75" customHeight="1" spans="1:4">
      <c r="A7" s="61" t="s">
        <v>1252</v>
      </c>
      <c r="B7" s="94"/>
      <c r="C7" s="61" t="s">
        <v>1465</v>
      </c>
      <c r="D7" s="95"/>
    </row>
    <row r="8" ht="18.75" customHeight="1" spans="1:4">
      <c r="A8" s="61" t="s">
        <v>1153</v>
      </c>
      <c r="B8" s="94">
        <v>11256</v>
      </c>
      <c r="C8" s="61" t="s">
        <v>1157</v>
      </c>
      <c r="D8" s="95"/>
    </row>
    <row r="9" ht="18.75" customHeight="1" spans="1:4">
      <c r="A9" s="61" t="s">
        <v>1154</v>
      </c>
      <c r="B9" s="94"/>
      <c r="C9" s="61" t="s">
        <v>1466</v>
      </c>
      <c r="D9" s="95"/>
    </row>
    <row r="10" ht="18.75" customHeight="1" spans="1:4">
      <c r="A10" s="61" t="s">
        <v>1253</v>
      </c>
      <c r="B10" s="94"/>
      <c r="C10" s="61" t="s">
        <v>1467</v>
      </c>
      <c r="D10" s="95"/>
    </row>
    <row r="11" ht="18.75" customHeight="1" spans="1:4">
      <c r="A11" s="61" t="s">
        <v>1254</v>
      </c>
      <c r="B11" s="58"/>
      <c r="C11" s="61" t="s">
        <v>1468</v>
      </c>
      <c r="D11" s="95"/>
    </row>
    <row r="12" ht="18.75" customHeight="1" spans="1:4">
      <c r="A12" s="61" t="s">
        <v>1255</v>
      </c>
      <c r="B12" s="94">
        <v>14500</v>
      </c>
      <c r="C12" s="61"/>
      <c r="D12" s="96"/>
    </row>
  </sheetData>
  <mergeCells count="3">
    <mergeCell ref="A1:D1"/>
    <mergeCell ref="A2:D2"/>
    <mergeCell ref="A3:D3"/>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C23"/>
  <sheetViews>
    <sheetView workbookViewId="0">
      <selection activeCell="E7" sqref="E7"/>
    </sheetView>
  </sheetViews>
  <sheetFormatPr defaultColWidth="9" defaultRowHeight="15" outlineLevelCol="2"/>
  <cols>
    <col min="1" max="1" width="31.3727272727273" style="36" customWidth="1"/>
    <col min="2" max="2" width="19.3727272727273" style="36" customWidth="1"/>
    <col min="3" max="3" width="25.6272727272727" style="36" customWidth="1"/>
    <col min="4" max="16384" width="9" style="36"/>
  </cols>
  <sheetData>
    <row r="1" s="36" customFormat="1" spans="1:3">
      <c r="A1" s="78" t="s">
        <v>1473</v>
      </c>
      <c r="B1" s="78"/>
      <c r="C1" s="78"/>
    </row>
    <row r="2" s="36" customFormat="1" ht="39" customHeight="1" spans="1:3">
      <c r="A2" s="79" t="s">
        <v>1474</v>
      </c>
      <c r="B2" s="80"/>
      <c r="C2" s="80"/>
    </row>
    <row r="3" s="36" customFormat="1" spans="1:3">
      <c r="A3" s="81" t="s">
        <v>1185</v>
      </c>
      <c r="B3" s="81"/>
      <c r="C3" s="81"/>
    </row>
    <row r="4" s="36" customFormat="1" ht="27.75" customHeight="1" spans="1:3">
      <c r="A4" s="82" t="s">
        <v>22</v>
      </c>
      <c r="B4" s="82" t="s">
        <v>1475</v>
      </c>
      <c r="C4" s="82" t="s">
        <v>24</v>
      </c>
    </row>
    <row r="5" s="36" customFormat="1" ht="27.75" customHeight="1" spans="1:3">
      <c r="A5" s="83" t="s">
        <v>1187</v>
      </c>
      <c r="B5" s="84">
        <v>127664</v>
      </c>
      <c r="C5" s="85"/>
    </row>
    <row r="6" s="36" customFormat="1" ht="27.75" customHeight="1" spans="1:3">
      <c r="A6" s="83" t="s">
        <v>1188</v>
      </c>
      <c r="B6" s="84">
        <v>17364</v>
      </c>
      <c r="C6" s="85"/>
    </row>
    <row r="7" s="36" customFormat="1" ht="27.75" customHeight="1" spans="1:3">
      <c r="A7" s="83" t="s">
        <v>1189</v>
      </c>
      <c r="B7" s="84">
        <v>110300</v>
      </c>
      <c r="C7" s="85"/>
    </row>
    <row r="8" s="36" customFormat="1" ht="27.75" customHeight="1" spans="1:3">
      <c r="A8" s="83" t="s">
        <v>1190</v>
      </c>
      <c r="B8" s="85"/>
      <c r="C8" s="85"/>
    </row>
    <row r="9" s="36" customFormat="1" ht="27.75" customHeight="1" spans="1:3">
      <c r="A9" s="83" t="s">
        <v>1188</v>
      </c>
      <c r="B9" s="85"/>
      <c r="C9" s="84">
        <v>17364</v>
      </c>
    </row>
    <row r="10" s="36" customFormat="1" ht="27.75" customHeight="1" spans="1:3">
      <c r="A10" s="83" t="s">
        <v>1189</v>
      </c>
      <c r="B10" s="85"/>
      <c r="C10" s="84">
        <v>124800</v>
      </c>
    </row>
    <row r="11" s="36" customFormat="1" ht="27.75" customHeight="1" spans="1:3">
      <c r="A11" s="83" t="s">
        <v>1191</v>
      </c>
      <c r="B11" s="85"/>
      <c r="C11" s="84">
        <v>14500</v>
      </c>
    </row>
    <row r="12" s="36" customFormat="1" ht="27.75" customHeight="1" spans="1:3">
      <c r="A12" s="83" t="s">
        <v>1188</v>
      </c>
      <c r="B12" s="85"/>
      <c r="C12" s="84"/>
    </row>
    <row r="13" s="36" customFormat="1" ht="27.75" customHeight="1" spans="1:3">
      <c r="A13" s="83" t="s">
        <v>1189</v>
      </c>
      <c r="B13" s="85"/>
      <c r="C13" s="84">
        <v>14500</v>
      </c>
    </row>
    <row r="14" s="36" customFormat="1" ht="27.75" customHeight="1" spans="1:3">
      <c r="A14" s="83" t="s">
        <v>1192</v>
      </c>
      <c r="B14" s="85"/>
      <c r="C14" s="84"/>
    </row>
    <row r="15" s="36" customFormat="1" ht="27.75" customHeight="1" spans="1:3">
      <c r="A15" s="83" t="s">
        <v>1188</v>
      </c>
      <c r="B15" s="85"/>
      <c r="C15" s="84"/>
    </row>
    <row r="16" s="36" customFormat="1" ht="27.75" customHeight="1" spans="1:3">
      <c r="A16" s="83" t="s">
        <v>1189</v>
      </c>
      <c r="B16" s="85"/>
      <c r="C16" s="84"/>
    </row>
    <row r="17" s="36" customFormat="1" ht="27.75" customHeight="1" spans="1:3">
      <c r="A17" s="83" t="s">
        <v>1193</v>
      </c>
      <c r="B17" s="85"/>
      <c r="C17" s="84">
        <v>142164</v>
      </c>
    </row>
    <row r="18" s="36" customFormat="1" ht="27.75" customHeight="1" spans="1:3">
      <c r="A18" s="83" t="s">
        <v>1188</v>
      </c>
      <c r="B18" s="85"/>
      <c r="C18" s="84">
        <v>17364</v>
      </c>
    </row>
    <row r="19" s="36" customFormat="1" ht="27.75" customHeight="1" spans="1:3">
      <c r="A19" s="83" t="s">
        <v>1189</v>
      </c>
      <c r="B19" s="85"/>
      <c r="C19" s="84">
        <v>124800</v>
      </c>
    </row>
    <row r="20" s="36" customFormat="1" spans="1:3">
      <c r="A20" s="86"/>
      <c r="B20" s="86"/>
      <c r="C20" s="86"/>
    </row>
    <row r="21" s="36" customFormat="1" spans="1:3">
      <c r="A21" s="86"/>
      <c r="B21" s="86"/>
      <c r="C21" s="86"/>
    </row>
    <row r="22" s="36" customFormat="1" spans="1:3">
      <c r="A22" s="86"/>
      <c r="B22" s="86"/>
      <c r="C22" s="86"/>
    </row>
    <row r="23" s="36" customFormat="1" spans="1:3">
      <c r="A23" s="86"/>
      <c r="B23" s="86"/>
      <c r="C23" s="86"/>
    </row>
  </sheetData>
  <mergeCells count="3">
    <mergeCell ref="A1:C1"/>
    <mergeCell ref="A2:C2"/>
    <mergeCell ref="A3:C3"/>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B62"/>
  <sheetViews>
    <sheetView zoomScale="115" zoomScaleNormal="115" workbookViewId="0">
      <selection activeCell="D11" sqref="D11"/>
    </sheetView>
  </sheetViews>
  <sheetFormatPr defaultColWidth="13.7545454545455" defaultRowHeight="24" customHeight="1" outlineLevelCol="1"/>
  <cols>
    <col min="1" max="1" width="32.1272727272727" customWidth="1"/>
    <col min="2" max="2" width="13.7545454545455" style="64"/>
  </cols>
  <sheetData>
    <row r="1" ht="18.75" customHeight="1" spans="1:2">
      <c r="A1" s="70" t="s">
        <v>1476</v>
      </c>
      <c r="B1" s="71"/>
    </row>
    <row r="2" ht="18.75" customHeight="1" spans="1:2">
      <c r="A2" s="51" t="s">
        <v>1477</v>
      </c>
      <c r="B2" s="52"/>
    </row>
    <row r="3" ht="18.75" customHeight="1" spans="1:2">
      <c r="A3" s="72" t="s">
        <v>21</v>
      </c>
      <c r="B3" s="73"/>
    </row>
    <row r="4" s="69" customFormat="1" ht="18.75" customHeight="1" spans="1:2">
      <c r="A4" s="74" t="s">
        <v>1478</v>
      </c>
      <c r="B4" s="75" t="s">
        <v>24</v>
      </c>
    </row>
    <row r="5" ht="18.75" customHeight="1" spans="1:2">
      <c r="A5" s="57" t="s">
        <v>1479</v>
      </c>
      <c r="B5" s="58"/>
    </row>
    <row r="6" ht="18.75" customHeight="1" spans="1:2">
      <c r="A6" s="57" t="s">
        <v>1480</v>
      </c>
      <c r="B6" s="58"/>
    </row>
    <row r="7" ht="18.75" customHeight="1" spans="1:2">
      <c r="A7" s="57" t="s">
        <v>1481</v>
      </c>
      <c r="B7" s="58"/>
    </row>
    <row r="8" ht="18.75" customHeight="1" spans="1:2">
      <c r="A8" s="57" t="s">
        <v>1482</v>
      </c>
      <c r="B8" s="58"/>
    </row>
    <row r="9" ht="18.75" customHeight="1" spans="1:2">
      <c r="A9" s="57" t="s">
        <v>1483</v>
      </c>
      <c r="B9" s="58"/>
    </row>
    <row r="10" ht="18.75" customHeight="1" spans="1:2">
      <c r="A10" s="57" t="s">
        <v>1484</v>
      </c>
      <c r="B10" s="58"/>
    </row>
    <row r="11" ht="18.75" customHeight="1" spans="1:2">
      <c r="A11" s="57" t="s">
        <v>1485</v>
      </c>
      <c r="B11" s="58"/>
    </row>
    <row r="12" ht="18.75" customHeight="1" spans="1:2">
      <c r="A12" s="57" t="s">
        <v>1486</v>
      </c>
      <c r="B12" s="58"/>
    </row>
    <row r="13" ht="18.75" customHeight="1" spans="1:2">
      <c r="A13" s="57" t="s">
        <v>1487</v>
      </c>
      <c r="B13" s="58"/>
    </row>
    <row r="14" ht="18.75" customHeight="1" spans="1:2">
      <c r="A14" s="57" t="s">
        <v>1488</v>
      </c>
      <c r="B14" s="58"/>
    </row>
    <row r="15" ht="18.75" customHeight="1" spans="1:2">
      <c r="A15" s="57" t="s">
        <v>1489</v>
      </c>
      <c r="B15" s="58"/>
    </row>
    <row r="16" ht="18.75" customHeight="1" spans="1:2">
      <c r="A16" s="57" t="s">
        <v>1490</v>
      </c>
      <c r="B16" s="58"/>
    </row>
    <row r="17" ht="18.75" customHeight="1" spans="1:2">
      <c r="A17" s="57" t="s">
        <v>1491</v>
      </c>
      <c r="B17" s="58"/>
    </row>
    <row r="18" ht="18.75" customHeight="1" spans="1:2">
      <c r="A18" s="57" t="s">
        <v>1492</v>
      </c>
      <c r="B18" s="58"/>
    </row>
    <row r="19" ht="18.75" customHeight="1" spans="1:2">
      <c r="A19" s="57" t="s">
        <v>1493</v>
      </c>
      <c r="B19" s="58"/>
    </row>
    <row r="20" ht="18.75" customHeight="1" spans="1:2">
      <c r="A20" s="57" t="s">
        <v>1494</v>
      </c>
      <c r="B20" s="58"/>
    </row>
    <row r="21" ht="18.75" customHeight="1" spans="1:2">
      <c r="A21" s="57" t="s">
        <v>1495</v>
      </c>
      <c r="B21" s="58"/>
    </row>
    <row r="22" ht="18.75" customHeight="1" spans="1:2">
      <c r="A22" s="57" t="s">
        <v>1496</v>
      </c>
      <c r="B22" s="58"/>
    </row>
    <row r="23" ht="18.75" customHeight="1" spans="1:2">
      <c r="A23" s="57" t="s">
        <v>1497</v>
      </c>
      <c r="B23" s="58"/>
    </row>
    <row r="24" ht="18.75" customHeight="1" spans="1:2">
      <c r="A24" s="57" t="s">
        <v>1498</v>
      </c>
      <c r="B24" s="58"/>
    </row>
    <row r="25" ht="18.75" customHeight="1" spans="1:2">
      <c r="A25" s="57" t="s">
        <v>1499</v>
      </c>
      <c r="B25" s="58"/>
    </row>
    <row r="26" ht="18.75" customHeight="1" spans="1:2">
      <c r="A26" s="57" t="s">
        <v>1500</v>
      </c>
      <c r="B26" s="58"/>
    </row>
    <row r="27" ht="18.75" customHeight="1" spans="1:2">
      <c r="A27" s="57" t="s">
        <v>1501</v>
      </c>
      <c r="B27" s="58"/>
    </row>
    <row r="28" ht="18.75" customHeight="1" spans="1:2">
      <c r="A28" s="57" t="s">
        <v>1502</v>
      </c>
      <c r="B28" s="58"/>
    </row>
    <row r="29" ht="18.75" customHeight="1" spans="1:2">
      <c r="A29" s="57" t="s">
        <v>1503</v>
      </c>
      <c r="B29" s="58"/>
    </row>
    <row r="30" ht="18.75" customHeight="1" spans="1:2">
      <c r="A30" s="57" t="s">
        <v>1504</v>
      </c>
      <c r="B30" s="58"/>
    </row>
    <row r="31" ht="18.75" customHeight="1" spans="1:2">
      <c r="A31" s="57" t="s">
        <v>1505</v>
      </c>
      <c r="B31" s="58"/>
    </row>
    <row r="32" ht="18.75" customHeight="1" spans="1:2">
      <c r="A32" s="57" t="s">
        <v>1506</v>
      </c>
      <c r="B32" s="58"/>
    </row>
    <row r="33" ht="18.75" customHeight="1" spans="1:2">
      <c r="A33" s="57" t="s">
        <v>1507</v>
      </c>
      <c r="B33" s="58"/>
    </row>
    <row r="34" ht="18.75" customHeight="1" spans="1:2">
      <c r="A34" s="57" t="s">
        <v>1508</v>
      </c>
      <c r="B34" s="58"/>
    </row>
    <row r="35" ht="18.75" customHeight="1" spans="1:2">
      <c r="A35" s="57" t="s">
        <v>1509</v>
      </c>
      <c r="B35" s="58"/>
    </row>
    <row r="36" ht="14" spans="1:2">
      <c r="A36" s="57" t="s">
        <v>1510</v>
      </c>
      <c r="B36" s="58"/>
    </row>
    <row r="37" ht="18.75" customHeight="1" spans="1:2">
      <c r="A37" s="57"/>
      <c r="B37" s="68"/>
    </row>
    <row r="38" ht="18.75" customHeight="1" spans="1:2">
      <c r="A38" s="57" t="s">
        <v>1511</v>
      </c>
      <c r="B38" s="58"/>
    </row>
    <row r="39" ht="18.75" customHeight="1" spans="1:2">
      <c r="A39" s="57" t="s">
        <v>1512</v>
      </c>
      <c r="B39" s="58"/>
    </row>
    <row r="40" ht="18.75" customHeight="1" spans="1:2">
      <c r="A40" s="57" t="s">
        <v>1513</v>
      </c>
      <c r="B40" s="58"/>
    </row>
    <row r="41" ht="18.75" customHeight="1" spans="1:2">
      <c r="A41" s="57" t="s">
        <v>1514</v>
      </c>
      <c r="B41" s="58"/>
    </row>
    <row r="42" ht="18.75" customHeight="1" spans="1:2">
      <c r="A42" s="57" t="s">
        <v>1515</v>
      </c>
      <c r="B42" s="58"/>
    </row>
    <row r="43" ht="18.75" customHeight="1" spans="1:2">
      <c r="A43" s="57"/>
      <c r="B43" s="68"/>
    </row>
    <row r="44" ht="18.75" customHeight="1" spans="1:2">
      <c r="A44" s="57" t="s">
        <v>1516</v>
      </c>
      <c r="B44" s="58"/>
    </row>
    <row r="45" ht="18.75" customHeight="1" spans="1:2">
      <c r="A45" s="57" t="s">
        <v>1517</v>
      </c>
      <c r="B45" s="58"/>
    </row>
    <row r="46" ht="18.75" customHeight="1" spans="1:2">
      <c r="A46" s="57" t="s">
        <v>1518</v>
      </c>
      <c r="B46" s="58"/>
    </row>
    <row r="47" ht="18.75" customHeight="1" spans="1:2">
      <c r="A47" s="57" t="s">
        <v>1519</v>
      </c>
      <c r="B47" s="58"/>
    </row>
    <row r="48" ht="18.75" customHeight="1" spans="1:2">
      <c r="A48" s="57" t="s">
        <v>1520</v>
      </c>
      <c r="B48" s="58"/>
    </row>
    <row r="49" ht="18.75" customHeight="1" spans="1:2">
      <c r="A49" s="57" t="s">
        <v>1521</v>
      </c>
      <c r="B49" s="58"/>
    </row>
    <row r="50" ht="18.75" customHeight="1" spans="1:2">
      <c r="A50" s="57"/>
      <c r="B50" s="68"/>
    </row>
    <row r="51" ht="18.75" customHeight="1" spans="1:2">
      <c r="A51" s="57" t="s">
        <v>1522</v>
      </c>
      <c r="B51" s="58"/>
    </row>
    <row r="52" ht="18.75" customHeight="1" spans="1:2">
      <c r="A52" s="57" t="s">
        <v>1523</v>
      </c>
      <c r="B52" s="58"/>
    </row>
    <row r="53" ht="18.75" customHeight="1" spans="1:2">
      <c r="A53" s="57" t="s">
        <v>1524</v>
      </c>
      <c r="B53" s="58"/>
    </row>
    <row r="54" ht="18.75" customHeight="1" spans="1:2">
      <c r="A54" s="57" t="s">
        <v>1525</v>
      </c>
      <c r="B54" s="58"/>
    </row>
    <row r="55" ht="18.75" customHeight="1" spans="1:2">
      <c r="A55" s="57"/>
      <c r="B55" s="68"/>
    </row>
    <row r="56" ht="18.75" customHeight="1" spans="1:2">
      <c r="A56" s="57" t="s">
        <v>1526</v>
      </c>
      <c r="B56" s="58"/>
    </row>
    <row r="57" ht="18.75" customHeight="1" spans="1:2">
      <c r="A57" s="57" t="s">
        <v>52</v>
      </c>
      <c r="B57" s="58"/>
    </row>
    <row r="58" ht="18.75" customHeight="1" spans="1:2">
      <c r="A58" s="57" t="s">
        <v>1527</v>
      </c>
      <c r="B58" s="58"/>
    </row>
    <row r="59" ht="18.75" customHeight="1" spans="1:2">
      <c r="A59" s="57" t="s">
        <v>1528</v>
      </c>
      <c r="B59" s="58"/>
    </row>
    <row r="60" ht="18.75" customHeight="1" spans="1:2">
      <c r="A60" s="57" t="s">
        <v>1529</v>
      </c>
      <c r="B60" s="58">
        <v>7448</v>
      </c>
    </row>
    <row r="61" ht="18.75" customHeight="1" spans="1:2">
      <c r="A61" s="57" t="s">
        <v>1182</v>
      </c>
      <c r="B61" s="58">
        <v>7448</v>
      </c>
    </row>
    <row r="62" ht="18.75" customHeight="1" spans="1:2">
      <c r="A62" s="76"/>
      <c r="B62" s="77"/>
    </row>
  </sheetData>
  <mergeCells count="4">
    <mergeCell ref="A1:B1"/>
    <mergeCell ref="A2:B2"/>
    <mergeCell ref="A3:B3"/>
    <mergeCell ref="A62:B62"/>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B36"/>
  <sheetViews>
    <sheetView workbookViewId="0">
      <selection activeCell="D10" sqref="D10"/>
    </sheetView>
  </sheetViews>
  <sheetFormatPr defaultColWidth="13.7545454545455" defaultRowHeight="24" customHeight="1" outlineLevelCol="1"/>
  <cols>
    <col min="1" max="1" width="32" customWidth="1"/>
    <col min="2" max="2" width="11.5" style="64" customWidth="1"/>
  </cols>
  <sheetData>
    <row r="1" customHeight="1" spans="1:2">
      <c r="A1" s="65" t="s">
        <v>1530</v>
      </c>
      <c r="B1" s="66"/>
    </row>
    <row r="2" customHeight="1" spans="1:2">
      <c r="A2" s="51" t="s">
        <v>1531</v>
      </c>
      <c r="B2" s="52"/>
    </row>
    <row r="3" customHeight="1" spans="1:2">
      <c r="A3" s="53"/>
      <c r="B3" s="54" t="s">
        <v>21</v>
      </c>
    </row>
    <row r="4" customHeight="1" spans="1:2">
      <c r="A4" s="55" t="s">
        <v>1478</v>
      </c>
      <c r="B4" s="56" t="s">
        <v>24</v>
      </c>
    </row>
    <row r="5" customHeight="1" spans="1:2">
      <c r="A5" s="57" t="s">
        <v>1532</v>
      </c>
      <c r="B5" s="58">
        <v>7448</v>
      </c>
    </row>
    <row r="6" customHeight="1" spans="1:2">
      <c r="A6" s="57" t="s">
        <v>1533</v>
      </c>
      <c r="B6" s="58">
        <v>7448</v>
      </c>
    </row>
    <row r="7" customHeight="1" spans="1:2">
      <c r="A7" s="57" t="s">
        <v>1534</v>
      </c>
      <c r="B7" s="58"/>
    </row>
    <row r="8" customHeight="1" spans="1:2">
      <c r="A8" s="57" t="s">
        <v>1535</v>
      </c>
      <c r="B8" s="58"/>
    </row>
    <row r="9" customHeight="1" spans="1:2">
      <c r="A9" s="57" t="s">
        <v>1536</v>
      </c>
      <c r="B9" s="58"/>
    </row>
    <row r="10" customHeight="1" spans="1:2">
      <c r="A10" s="57" t="s">
        <v>1537</v>
      </c>
      <c r="B10" s="58"/>
    </row>
    <row r="11" customHeight="1" spans="1:2">
      <c r="A11" s="57" t="s">
        <v>1538</v>
      </c>
      <c r="B11" s="58">
        <v>7448</v>
      </c>
    </row>
    <row r="12" customHeight="1" spans="1:2">
      <c r="A12" s="57" t="s">
        <v>1539</v>
      </c>
      <c r="B12" s="58"/>
    </row>
    <row r="13" customHeight="1" spans="1:2">
      <c r="A13" s="57" t="s">
        <v>1540</v>
      </c>
      <c r="B13" s="58"/>
    </row>
    <row r="14" customHeight="1" spans="1:2">
      <c r="A14" s="57" t="s">
        <v>1541</v>
      </c>
      <c r="B14" s="58"/>
    </row>
    <row r="15" customHeight="1" spans="1:2">
      <c r="A15" s="57" t="s">
        <v>1542</v>
      </c>
      <c r="B15" s="58"/>
    </row>
    <row r="16" customHeight="1" spans="1:2">
      <c r="A16" s="57" t="s">
        <v>1543</v>
      </c>
      <c r="B16" s="58"/>
    </row>
    <row r="17" customHeight="1" spans="1:2">
      <c r="A17" s="57" t="s">
        <v>1544</v>
      </c>
      <c r="B17" s="58"/>
    </row>
    <row r="18" customHeight="1" spans="1:2">
      <c r="A18" s="57" t="s">
        <v>1545</v>
      </c>
      <c r="B18" s="58"/>
    </row>
    <row r="19" customHeight="1" spans="1:2">
      <c r="A19" s="57" t="s">
        <v>1546</v>
      </c>
      <c r="B19" s="58"/>
    </row>
    <row r="20" customHeight="1" spans="1:2">
      <c r="A20" s="57" t="s">
        <v>1547</v>
      </c>
      <c r="B20" s="58"/>
    </row>
    <row r="21" customHeight="1" spans="1:2">
      <c r="A21" s="57" t="s">
        <v>1548</v>
      </c>
      <c r="B21" s="58"/>
    </row>
    <row r="22" customHeight="1" spans="1:2">
      <c r="A22" s="57" t="s">
        <v>1549</v>
      </c>
      <c r="B22" s="58"/>
    </row>
    <row r="23" customHeight="1" spans="1:2">
      <c r="A23" s="57" t="s">
        <v>1550</v>
      </c>
      <c r="B23" s="58"/>
    </row>
    <row r="24" customHeight="1" spans="1:2">
      <c r="A24" s="57" t="s">
        <v>1551</v>
      </c>
      <c r="B24" s="58"/>
    </row>
    <row r="25" customHeight="1" spans="1:2">
      <c r="A25" s="57" t="s">
        <v>1552</v>
      </c>
      <c r="B25" s="58"/>
    </row>
    <row r="26" customHeight="1" spans="1:2">
      <c r="A26" s="57" t="s">
        <v>1553</v>
      </c>
      <c r="B26" s="58"/>
    </row>
    <row r="27" customHeight="1" spans="1:2">
      <c r="A27" s="57" t="s">
        <v>1554</v>
      </c>
      <c r="B27" s="58"/>
    </row>
    <row r="28" customHeight="1" spans="1:2">
      <c r="A28" s="57" t="s">
        <v>1555</v>
      </c>
      <c r="B28" s="58"/>
    </row>
    <row r="29" customHeight="1" spans="1:2">
      <c r="A29" s="57" t="s">
        <v>1556</v>
      </c>
      <c r="B29" s="58"/>
    </row>
    <row r="30" customHeight="1" spans="1:2">
      <c r="A30" s="67"/>
      <c r="B30" s="68"/>
    </row>
    <row r="31" customHeight="1" spans="1:2">
      <c r="A31" s="61" t="s">
        <v>1061</v>
      </c>
      <c r="B31" s="58">
        <v>7448</v>
      </c>
    </row>
    <row r="32" customHeight="1" spans="1:2">
      <c r="A32" s="61" t="s">
        <v>1557</v>
      </c>
      <c r="B32" s="58"/>
    </row>
    <row r="33" customHeight="1" spans="1:2">
      <c r="A33" s="61" t="s">
        <v>1558</v>
      </c>
      <c r="B33" s="58"/>
    </row>
    <row r="34" customHeight="1" spans="1:2">
      <c r="A34" s="61" t="s">
        <v>1559</v>
      </c>
      <c r="B34" s="58"/>
    </row>
    <row r="35" customHeight="1" spans="1:2">
      <c r="A35" s="61" t="s">
        <v>1560</v>
      </c>
      <c r="B35" s="58"/>
    </row>
    <row r="36" customHeight="1" spans="1:2">
      <c r="A36" s="57" t="s">
        <v>1061</v>
      </c>
      <c r="B36" s="58">
        <v>7448</v>
      </c>
    </row>
  </sheetData>
  <mergeCells count="1">
    <mergeCell ref="A2:B2"/>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B38"/>
  <sheetViews>
    <sheetView workbookViewId="0">
      <selection activeCell="K31" sqref="K31"/>
    </sheetView>
  </sheetViews>
  <sheetFormatPr defaultColWidth="9" defaultRowHeight="14" outlineLevelCol="1"/>
  <cols>
    <col min="1" max="1" width="40.3727272727273" style="48" customWidth="1"/>
    <col min="2" max="2" width="17" style="49" customWidth="1"/>
    <col min="3" max="16384" width="9" style="48"/>
  </cols>
  <sheetData>
    <row r="1" s="48" customFormat="1" spans="1:2">
      <c r="A1" s="21" t="s">
        <v>1561</v>
      </c>
      <c r="B1" s="50"/>
    </row>
    <row r="2" s="48" customFormat="1" spans="1:2">
      <c r="A2" s="51" t="s">
        <v>1562</v>
      </c>
      <c r="B2" s="52"/>
    </row>
    <row r="3" s="48" customFormat="1" ht="17" customHeight="1" spans="1:2">
      <c r="A3" s="53"/>
      <c r="B3" s="54" t="s">
        <v>21</v>
      </c>
    </row>
    <row r="4" s="48" customFormat="1" ht="17" customHeight="1" spans="1:2">
      <c r="A4" s="55" t="s">
        <v>1478</v>
      </c>
      <c r="B4" s="56" t="s">
        <v>24</v>
      </c>
    </row>
    <row r="5" s="48" customFormat="1" ht="17" customHeight="1" spans="1:2">
      <c r="A5" s="57" t="s">
        <v>1532</v>
      </c>
      <c r="B5" s="58">
        <v>7448</v>
      </c>
    </row>
    <row r="6" s="48" customFormat="1" ht="17" customHeight="1" spans="1:2">
      <c r="A6" s="57" t="s">
        <v>1533</v>
      </c>
      <c r="B6" s="58">
        <v>7448</v>
      </c>
    </row>
    <row r="7" s="48" customFormat="1" ht="17" customHeight="1" spans="1:2">
      <c r="A7" s="57" t="s">
        <v>1534</v>
      </c>
      <c r="B7" s="58"/>
    </row>
    <row r="8" s="48" customFormat="1" ht="17" customHeight="1" spans="1:2">
      <c r="A8" s="57" t="s">
        <v>1535</v>
      </c>
      <c r="B8" s="58"/>
    </row>
    <row r="9" s="48" customFormat="1" ht="17" customHeight="1" spans="1:2">
      <c r="A9" s="57" t="s">
        <v>1536</v>
      </c>
      <c r="B9" s="58"/>
    </row>
    <row r="10" s="48" customFormat="1" ht="17" customHeight="1" spans="1:2">
      <c r="A10" s="57" t="s">
        <v>1537</v>
      </c>
      <c r="B10" s="58"/>
    </row>
    <row r="11" s="48" customFormat="1" ht="17" customHeight="1" spans="1:2">
      <c r="A11" s="57" t="s">
        <v>1538</v>
      </c>
      <c r="B11" s="58">
        <v>7448</v>
      </c>
    </row>
    <row r="12" s="48" customFormat="1" ht="17" customHeight="1" spans="1:2">
      <c r="A12" s="57" t="s">
        <v>1539</v>
      </c>
      <c r="B12" s="58"/>
    </row>
    <row r="13" s="48" customFormat="1" ht="17" customHeight="1" spans="1:2">
      <c r="A13" s="57" t="s">
        <v>1540</v>
      </c>
      <c r="B13" s="58"/>
    </row>
    <row r="14" s="48" customFormat="1" ht="17" customHeight="1" spans="1:2">
      <c r="A14" s="57" t="s">
        <v>1541</v>
      </c>
      <c r="B14" s="58"/>
    </row>
    <row r="15" s="48" customFormat="1" ht="17" customHeight="1" spans="1:2">
      <c r="A15" s="57" t="s">
        <v>1542</v>
      </c>
      <c r="B15" s="58"/>
    </row>
    <row r="16" s="48" customFormat="1" ht="17" customHeight="1" spans="1:2">
      <c r="A16" s="57" t="s">
        <v>1543</v>
      </c>
      <c r="B16" s="58"/>
    </row>
    <row r="17" s="48" customFormat="1" ht="17" customHeight="1" spans="1:2">
      <c r="A17" s="57" t="s">
        <v>1544</v>
      </c>
      <c r="B17" s="58"/>
    </row>
    <row r="18" s="48" customFormat="1" ht="17" customHeight="1" spans="1:2">
      <c r="A18" s="57" t="s">
        <v>1545</v>
      </c>
      <c r="B18" s="58"/>
    </row>
    <row r="19" s="48" customFormat="1" ht="17" customHeight="1" spans="1:2">
      <c r="A19" s="57" t="s">
        <v>1546</v>
      </c>
      <c r="B19" s="58"/>
    </row>
    <row r="20" s="48" customFormat="1" ht="17" customHeight="1" spans="1:2">
      <c r="A20" s="57" t="s">
        <v>1547</v>
      </c>
      <c r="B20" s="58"/>
    </row>
    <row r="21" s="48" customFormat="1" ht="17" customHeight="1" spans="1:2">
      <c r="A21" s="57" t="s">
        <v>1548</v>
      </c>
      <c r="B21" s="58"/>
    </row>
    <row r="22" s="48" customFormat="1" ht="17" customHeight="1" spans="1:2">
      <c r="A22" s="57" t="s">
        <v>1549</v>
      </c>
      <c r="B22" s="58"/>
    </row>
    <row r="23" s="48" customFormat="1" ht="17" customHeight="1" spans="1:2">
      <c r="A23" s="57" t="s">
        <v>1550</v>
      </c>
      <c r="B23" s="58"/>
    </row>
    <row r="24" s="48" customFormat="1" ht="17" customHeight="1" spans="1:2">
      <c r="A24" s="57" t="s">
        <v>1551</v>
      </c>
      <c r="B24" s="58"/>
    </row>
    <row r="25" s="48" customFormat="1" ht="17" customHeight="1" spans="1:2">
      <c r="A25" s="57" t="s">
        <v>1552</v>
      </c>
      <c r="B25" s="58"/>
    </row>
    <row r="26" s="48" customFormat="1" ht="17" customHeight="1" spans="1:2">
      <c r="A26" s="57" t="s">
        <v>1553</v>
      </c>
      <c r="B26" s="58"/>
    </row>
    <row r="27" s="48" customFormat="1" ht="17" customHeight="1" spans="1:2">
      <c r="A27" s="57" t="s">
        <v>1554</v>
      </c>
      <c r="B27" s="58"/>
    </row>
    <row r="28" s="48" customFormat="1" ht="17" customHeight="1" spans="1:2">
      <c r="A28" s="57" t="s">
        <v>1555</v>
      </c>
      <c r="B28" s="58"/>
    </row>
    <row r="29" s="48" customFormat="1" ht="17" customHeight="1" spans="1:2">
      <c r="A29" s="57" t="s">
        <v>1556</v>
      </c>
      <c r="B29" s="58"/>
    </row>
    <row r="30" s="48" customFormat="1" ht="17" customHeight="1" spans="1:2">
      <c r="A30" s="59"/>
      <c r="B30" s="60"/>
    </row>
    <row r="31" s="48" customFormat="1" ht="17" customHeight="1" spans="1:2">
      <c r="A31" s="61" t="s">
        <v>1061</v>
      </c>
      <c r="B31" s="58">
        <v>7448</v>
      </c>
    </row>
    <row r="32" s="48" customFormat="1" ht="17" customHeight="1" spans="1:2">
      <c r="A32" s="61" t="s">
        <v>1557</v>
      </c>
      <c r="B32" s="58"/>
    </row>
    <row r="33" s="48" customFormat="1" ht="17" customHeight="1" spans="1:2">
      <c r="A33" s="61" t="s">
        <v>1558</v>
      </c>
      <c r="B33" s="58"/>
    </row>
    <row r="34" s="48" customFormat="1" ht="17" customHeight="1" spans="1:2">
      <c r="A34" s="61" t="s">
        <v>1559</v>
      </c>
      <c r="B34" s="58"/>
    </row>
    <row r="35" s="48" customFormat="1" ht="17" customHeight="1" spans="1:2">
      <c r="A35" s="61" t="s">
        <v>1560</v>
      </c>
      <c r="B35" s="58"/>
    </row>
    <row r="36" s="48" customFormat="1" ht="17" customHeight="1" spans="1:2">
      <c r="A36" s="57" t="s">
        <v>1061</v>
      </c>
      <c r="B36" s="58">
        <v>7448</v>
      </c>
    </row>
    <row r="37" s="48" customFormat="1" ht="17" customHeight="1" spans="1:2">
      <c r="A37" s="62"/>
      <c r="B37" s="63"/>
    </row>
    <row r="38" s="48" customFormat="1" ht="17" customHeight="1" spans="1:2">
      <c r="A38" s="62"/>
      <c r="B38" s="63"/>
    </row>
  </sheetData>
  <mergeCells count="2">
    <mergeCell ref="A1:B1"/>
    <mergeCell ref="A2:B2"/>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B15"/>
  <sheetViews>
    <sheetView workbookViewId="0">
      <selection activeCell="E23" sqref="E23"/>
    </sheetView>
  </sheetViews>
  <sheetFormatPr defaultColWidth="9" defaultRowHeight="14" outlineLevelCol="1"/>
  <cols>
    <col min="1" max="1" width="40.3727272727273" customWidth="1"/>
    <col min="2" max="2" width="17.1272727272727" customWidth="1"/>
    <col min="5" max="6" width="17.1272727272727" customWidth="1"/>
  </cols>
  <sheetData>
    <row r="1" spans="1:2">
      <c r="A1" s="21" t="s">
        <v>1563</v>
      </c>
      <c r="B1" s="21"/>
    </row>
    <row r="2" ht="23" spans="1:2">
      <c r="A2" s="35" t="s">
        <v>1564</v>
      </c>
      <c r="B2" s="35"/>
    </row>
    <row r="3" ht="15" spans="1:2">
      <c r="A3" s="36"/>
      <c r="B3" s="36"/>
    </row>
    <row r="4" ht="15" spans="1:2">
      <c r="A4" s="36"/>
      <c r="B4" s="37" t="s">
        <v>1565</v>
      </c>
    </row>
    <row r="5" spans="1:2">
      <c r="A5" s="43" t="s">
        <v>1566</v>
      </c>
      <c r="B5" s="43" t="s">
        <v>1567</v>
      </c>
    </row>
    <row r="6" spans="1:2">
      <c r="A6" s="43"/>
      <c r="B6" s="43"/>
    </row>
    <row r="7" ht="17" customHeight="1" spans="1:2">
      <c r="A7" s="44" t="s">
        <v>1568</v>
      </c>
      <c r="B7" s="40"/>
    </row>
    <row r="8" ht="17" customHeight="1" spans="1:2">
      <c r="A8" s="44" t="s">
        <v>1569</v>
      </c>
      <c r="B8" s="41">
        <v>485851943.45</v>
      </c>
    </row>
    <row r="9" ht="17" customHeight="1" spans="1:2">
      <c r="A9" s="44" t="s">
        <v>1570</v>
      </c>
      <c r="B9" s="45">
        <v>106310372.54</v>
      </c>
    </row>
    <row r="10" ht="17" customHeight="1" spans="1:2">
      <c r="A10" s="44" t="s">
        <v>1571</v>
      </c>
      <c r="B10" s="46"/>
    </row>
    <row r="11" ht="17" customHeight="1" spans="1:2">
      <c r="A11" s="44" t="s">
        <v>1572</v>
      </c>
      <c r="B11" s="46"/>
    </row>
    <row r="12" ht="17" customHeight="1" spans="1:2">
      <c r="A12" s="44" t="s">
        <v>1573</v>
      </c>
      <c r="B12" s="46"/>
    </row>
    <row r="13" ht="17" customHeight="1" spans="1:2">
      <c r="A13" s="44" t="s">
        <v>1574</v>
      </c>
      <c r="B13" s="46"/>
    </row>
    <row r="14" ht="17" customHeight="1" spans="1:2">
      <c r="A14" s="44" t="s">
        <v>1575</v>
      </c>
      <c r="B14" s="46"/>
    </row>
    <row r="15" ht="17" customHeight="1" spans="1:2">
      <c r="A15" s="43" t="s">
        <v>1576</v>
      </c>
      <c r="B15" s="47">
        <f>SUM(B7:B14)</f>
        <v>592162315.99</v>
      </c>
    </row>
  </sheetData>
  <mergeCells count="4">
    <mergeCell ref="A1:B1"/>
    <mergeCell ref="A2:B2"/>
    <mergeCell ref="A5:A6"/>
    <mergeCell ref="B5:B6"/>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B15"/>
  <sheetViews>
    <sheetView workbookViewId="0">
      <selection activeCell="A1" sqref="A1:B1"/>
    </sheetView>
  </sheetViews>
  <sheetFormatPr defaultColWidth="9" defaultRowHeight="14" outlineLevelCol="1"/>
  <cols>
    <col min="1" max="1" width="40.3727272727273" customWidth="1"/>
    <col min="2" max="2" width="18.8727272727273" customWidth="1"/>
    <col min="4" max="4" width="16" customWidth="1"/>
    <col min="5" max="5" width="17.1272727272727" customWidth="1"/>
  </cols>
  <sheetData>
    <row r="1" spans="1:2">
      <c r="A1" s="21" t="s">
        <v>1577</v>
      </c>
      <c r="B1" s="21"/>
    </row>
    <row r="2" ht="23" spans="1:2">
      <c r="A2" s="35" t="s">
        <v>1578</v>
      </c>
      <c r="B2" s="35"/>
    </row>
    <row r="3" ht="15" spans="1:2">
      <c r="A3" s="36"/>
      <c r="B3" s="36"/>
    </row>
    <row r="4" ht="15" spans="1:2">
      <c r="A4" s="36"/>
      <c r="B4" s="37" t="s">
        <v>1579</v>
      </c>
    </row>
    <row r="5" spans="1:2">
      <c r="A5" s="38" t="s">
        <v>1566</v>
      </c>
      <c r="B5" s="39" t="s">
        <v>1580</v>
      </c>
    </row>
    <row r="6" spans="1:2">
      <c r="A6" s="38"/>
      <c r="B6" s="38"/>
    </row>
    <row r="7" ht="17" customHeight="1" spans="1:2">
      <c r="A7" s="40" t="s">
        <v>1581</v>
      </c>
      <c r="B7" s="40"/>
    </row>
    <row r="8" ht="17" customHeight="1" spans="1:2">
      <c r="A8" s="40" t="s">
        <v>1582</v>
      </c>
      <c r="B8" s="41">
        <v>465640231.5</v>
      </c>
    </row>
    <row r="9" ht="17" customHeight="1" spans="1:2">
      <c r="A9" s="40" t="s">
        <v>1583</v>
      </c>
      <c r="B9" s="41">
        <v>84838345.11</v>
      </c>
    </row>
    <row r="10" ht="17" customHeight="1" spans="1:2">
      <c r="A10" s="40" t="s">
        <v>1584</v>
      </c>
      <c r="B10" s="40"/>
    </row>
    <row r="11" ht="17" customHeight="1" spans="1:2">
      <c r="A11" s="40" t="s">
        <v>1585</v>
      </c>
      <c r="B11" s="40"/>
    </row>
    <row r="12" ht="17" customHeight="1" spans="1:2">
      <c r="A12" s="40" t="s">
        <v>1586</v>
      </c>
      <c r="B12" s="40"/>
    </row>
    <row r="13" ht="17" customHeight="1" spans="1:2">
      <c r="A13" s="40" t="s">
        <v>1587</v>
      </c>
      <c r="B13" s="40"/>
    </row>
    <row r="14" ht="17" customHeight="1" spans="1:2">
      <c r="A14" s="40" t="s">
        <v>1588</v>
      </c>
      <c r="B14" s="40"/>
    </row>
    <row r="15" ht="17" customHeight="1" spans="1:2">
      <c r="A15" s="38" t="s">
        <v>1589</v>
      </c>
      <c r="B15" s="42">
        <f>SUM(B7:B14)</f>
        <v>550478576.61</v>
      </c>
    </row>
  </sheetData>
  <mergeCells count="4">
    <mergeCell ref="A1:B1"/>
    <mergeCell ref="A2:B2"/>
    <mergeCell ref="A5:A6"/>
    <mergeCell ref="B5:B6"/>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Q12"/>
  <sheetViews>
    <sheetView workbookViewId="0">
      <selection activeCell="I16" sqref="I16"/>
    </sheetView>
  </sheetViews>
  <sheetFormatPr defaultColWidth="9" defaultRowHeight="14"/>
  <cols>
    <col min="1" max="1" width="15" style="19" customWidth="1"/>
    <col min="2" max="2" width="9.37272727272727" style="19" customWidth="1"/>
    <col min="3" max="4" width="10.3727272727273" style="19" customWidth="1"/>
    <col min="5" max="6" width="12.3727272727273" style="19" customWidth="1"/>
    <col min="7" max="7" width="10.2545454545455" style="19" customWidth="1"/>
    <col min="8" max="8" width="10.8727272727273" style="19" customWidth="1"/>
    <col min="9" max="9" width="10.6272727272727" style="19" customWidth="1"/>
    <col min="10" max="11" width="10.8727272727273" style="19" customWidth="1"/>
    <col min="12" max="13" width="11.1272727272727" style="19" customWidth="1"/>
    <col min="14" max="15" width="10.3727272727273" style="19" customWidth="1"/>
    <col min="16" max="16" width="8.87272727272727" style="19" customWidth="1"/>
    <col min="17" max="17" width="5.12727272727273" style="19" customWidth="1"/>
    <col min="18" max="16384" width="9" style="19"/>
  </cols>
  <sheetData>
    <row r="1" s="19" customFormat="1" spans="1:17">
      <c r="A1" s="21"/>
      <c r="B1" s="21"/>
      <c r="C1" s="22"/>
      <c r="D1" s="22"/>
      <c r="E1" s="22"/>
      <c r="F1" s="22"/>
      <c r="G1" s="22"/>
      <c r="H1" s="22"/>
      <c r="I1" s="22"/>
      <c r="J1" s="22"/>
      <c r="K1" s="22"/>
      <c r="L1" s="22"/>
      <c r="M1" s="22"/>
      <c r="N1" s="22"/>
      <c r="O1" s="22"/>
      <c r="P1" s="22"/>
      <c r="Q1" s="22"/>
    </row>
    <row r="2" s="19" customFormat="1" ht="17.5" spans="1:17">
      <c r="A2" s="23" t="s">
        <v>18</v>
      </c>
      <c r="B2" s="23"/>
      <c r="C2" s="23"/>
      <c r="D2" s="23"/>
      <c r="E2" s="23"/>
      <c r="F2" s="23"/>
      <c r="G2" s="23"/>
      <c r="H2" s="23"/>
      <c r="I2" s="23"/>
      <c r="J2" s="23"/>
      <c r="K2" s="23"/>
      <c r="L2" s="23"/>
      <c r="M2" s="23"/>
      <c r="N2" s="23"/>
      <c r="O2" s="23"/>
      <c r="P2" s="23"/>
      <c r="Q2" s="23"/>
    </row>
    <row r="3" s="19" customFormat="1" spans="1:17">
      <c r="A3" s="22" t="s">
        <v>1590</v>
      </c>
      <c r="B3" s="22"/>
      <c r="C3" s="22"/>
      <c r="D3" s="22"/>
      <c r="E3" s="22"/>
      <c r="F3" s="22"/>
      <c r="G3" s="22"/>
      <c r="H3" s="22"/>
      <c r="I3" s="22"/>
      <c r="J3" s="22"/>
      <c r="K3" s="22"/>
      <c r="L3" s="22"/>
      <c r="M3" s="22"/>
      <c r="N3" s="22"/>
      <c r="O3" s="22"/>
      <c r="P3" s="22" t="s">
        <v>21</v>
      </c>
      <c r="Q3" s="34"/>
    </row>
    <row r="4" s="19" customFormat="1" ht="19" customHeight="1" spans="1:17">
      <c r="A4" s="24" t="s">
        <v>1591</v>
      </c>
      <c r="B4" s="24" t="s">
        <v>1592</v>
      </c>
      <c r="C4" s="25" t="s">
        <v>1593</v>
      </c>
      <c r="D4" s="25"/>
      <c r="E4" s="25" t="s">
        <v>1594</v>
      </c>
      <c r="F4" s="25"/>
      <c r="G4" s="25" t="s">
        <v>1595</v>
      </c>
      <c r="H4" s="25"/>
      <c r="I4" s="25" t="s">
        <v>1596</v>
      </c>
      <c r="J4" s="25"/>
      <c r="K4" s="25"/>
      <c r="L4" s="25"/>
      <c r="M4" s="25" t="s">
        <v>1597</v>
      </c>
      <c r="N4" s="25"/>
      <c r="O4" s="25" t="s">
        <v>1598</v>
      </c>
      <c r="P4" s="25"/>
      <c r="Q4" s="25" t="s">
        <v>1186</v>
      </c>
    </row>
    <row r="5" s="19" customFormat="1" ht="37" customHeight="1" spans="1:17">
      <c r="A5" s="26"/>
      <c r="B5" s="26"/>
      <c r="C5" s="25" t="s">
        <v>1599</v>
      </c>
      <c r="D5" s="25" t="s">
        <v>1600</v>
      </c>
      <c r="E5" s="25" t="s">
        <v>1599</v>
      </c>
      <c r="F5" s="25" t="s">
        <v>1600</v>
      </c>
      <c r="G5" s="25" t="s">
        <v>1599</v>
      </c>
      <c r="H5" s="25" t="s">
        <v>1600</v>
      </c>
      <c r="I5" s="25" t="s">
        <v>1599</v>
      </c>
      <c r="J5" s="25"/>
      <c r="K5" s="25" t="s">
        <v>1600</v>
      </c>
      <c r="L5" s="25"/>
      <c r="M5" s="25" t="s">
        <v>1599</v>
      </c>
      <c r="N5" s="25" t="s">
        <v>1600</v>
      </c>
      <c r="O5" s="25" t="s">
        <v>1599</v>
      </c>
      <c r="P5" s="25" t="s">
        <v>1600</v>
      </c>
      <c r="Q5" s="25"/>
    </row>
    <row r="6" s="19" customFormat="1" ht="21" customHeight="1" spans="1:17">
      <c r="A6" s="27"/>
      <c r="B6" s="27"/>
      <c r="C6" s="25"/>
      <c r="D6" s="25"/>
      <c r="E6" s="25"/>
      <c r="F6" s="25"/>
      <c r="G6" s="25"/>
      <c r="H6" s="25"/>
      <c r="I6" s="25" t="s">
        <v>1601</v>
      </c>
      <c r="J6" s="25" t="s">
        <v>1602</v>
      </c>
      <c r="K6" s="25" t="s">
        <v>1601</v>
      </c>
      <c r="L6" s="25" t="s">
        <v>1602</v>
      </c>
      <c r="M6" s="25"/>
      <c r="N6" s="25"/>
      <c r="O6" s="25"/>
      <c r="P6" s="25"/>
      <c r="Q6" s="25"/>
    </row>
    <row r="7" s="20" customFormat="1" ht="32" customHeight="1" spans="1:17">
      <c r="A7" s="28" t="s">
        <v>1603</v>
      </c>
      <c r="B7" s="29">
        <v>140214</v>
      </c>
      <c r="C7" s="30">
        <v>17364</v>
      </c>
      <c r="D7" s="30">
        <v>124800</v>
      </c>
      <c r="E7" s="30">
        <v>17364</v>
      </c>
      <c r="F7" s="30">
        <v>124800</v>
      </c>
      <c r="G7" s="30">
        <v>3183</v>
      </c>
      <c r="H7" s="31"/>
      <c r="I7" s="30">
        <v>574.8</v>
      </c>
      <c r="J7" s="30">
        <v>574.8</v>
      </c>
      <c r="K7" s="30">
        <v>4015.1</v>
      </c>
      <c r="L7" s="30">
        <v>4015.1</v>
      </c>
      <c r="M7" s="30"/>
      <c r="N7" s="30">
        <v>14500</v>
      </c>
      <c r="O7" s="30">
        <v>5.3025</v>
      </c>
      <c r="P7" s="30">
        <v>535.92</v>
      </c>
      <c r="Q7" s="30"/>
    </row>
    <row r="8" s="19" customFormat="1" ht="48" customHeight="1" spans="1:17">
      <c r="A8" s="32" t="s">
        <v>1604</v>
      </c>
      <c r="B8" s="32"/>
      <c r="C8" s="32"/>
      <c r="D8" s="32"/>
      <c r="E8" s="32"/>
      <c r="F8" s="32"/>
      <c r="G8" s="32"/>
      <c r="H8" s="32"/>
      <c r="I8" s="32"/>
      <c r="J8" s="32"/>
      <c r="K8" s="32"/>
      <c r="L8" s="32"/>
      <c r="M8" s="32"/>
      <c r="N8" s="32"/>
      <c r="O8" s="32"/>
      <c r="P8" s="32"/>
      <c r="Q8" s="32"/>
    </row>
    <row r="9" s="19" customFormat="1" spans="1:17">
      <c r="A9" s="33"/>
      <c r="B9" s="33"/>
      <c r="C9" s="33"/>
      <c r="D9" s="33"/>
      <c r="E9" s="33"/>
      <c r="F9" s="33"/>
      <c r="G9" s="33"/>
      <c r="H9" s="33"/>
      <c r="I9" s="33"/>
      <c r="J9" s="33"/>
      <c r="K9" s="33"/>
      <c r="L9" s="33"/>
      <c r="M9" s="33"/>
      <c r="N9" s="33"/>
      <c r="O9" s="33"/>
      <c r="P9" s="33"/>
      <c r="Q9" s="33"/>
    </row>
    <row r="12" s="19" customFormat="1" spans="1:14">
      <c r="A12" s="33"/>
      <c r="B12" s="33"/>
      <c r="C12" s="33"/>
      <c r="D12" s="33"/>
      <c r="E12" s="33"/>
      <c r="F12" s="33"/>
      <c r="G12" s="33"/>
      <c r="H12" s="33"/>
      <c r="I12" s="33"/>
      <c r="J12" s="33"/>
      <c r="K12" s="33"/>
      <c r="L12" s="33"/>
      <c r="M12" s="33"/>
      <c r="N12" s="33"/>
    </row>
  </sheetData>
  <mergeCells count="24">
    <mergeCell ref="A1:B1"/>
    <mergeCell ref="A2:Q2"/>
    <mergeCell ref="C4:D4"/>
    <mergeCell ref="E4:F4"/>
    <mergeCell ref="G4:H4"/>
    <mergeCell ref="I4:L4"/>
    <mergeCell ref="M4:N4"/>
    <mergeCell ref="O4:P4"/>
    <mergeCell ref="I5:J5"/>
    <mergeCell ref="K5:L5"/>
    <mergeCell ref="A8:Q8"/>
    <mergeCell ref="A4:A6"/>
    <mergeCell ref="B4:B6"/>
    <mergeCell ref="C5:C6"/>
    <mergeCell ref="D5:D6"/>
    <mergeCell ref="E5:E6"/>
    <mergeCell ref="F5:F6"/>
    <mergeCell ref="G5:G6"/>
    <mergeCell ref="H5:H6"/>
    <mergeCell ref="M5:M6"/>
    <mergeCell ref="N5:N6"/>
    <mergeCell ref="O5:O6"/>
    <mergeCell ref="P5:P6"/>
    <mergeCell ref="Q4:Q6"/>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3"/>
  <sheetViews>
    <sheetView workbookViewId="0">
      <selection activeCell="A1" sqref="A1:R3"/>
    </sheetView>
  </sheetViews>
  <sheetFormatPr defaultColWidth="13.7545454545455" defaultRowHeight="24" customHeight="1"/>
  <cols>
    <col min="1" max="1" width="6" customWidth="1"/>
    <col min="2" max="2" width="18.6272727272727" customWidth="1"/>
    <col min="3" max="3" width="11.5" customWidth="1"/>
    <col min="4" max="5" width="11" customWidth="1"/>
    <col min="6" max="18" width="11.0090909090909" customWidth="1"/>
  </cols>
  <sheetData>
    <row r="1" ht="18.75" customHeight="1" spans="1:18">
      <c r="A1" s="2" t="s">
        <v>1605</v>
      </c>
      <c r="B1" s="3"/>
      <c r="C1" s="3"/>
      <c r="D1" s="3"/>
      <c r="E1" s="3"/>
      <c r="F1" s="3"/>
      <c r="G1" s="3"/>
      <c r="H1" s="3"/>
      <c r="I1" s="3"/>
      <c r="J1" s="3"/>
      <c r="K1" s="3"/>
      <c r="L1" s="3"/>
      <c r="M1" s="3"/>
      <c r="N1" s="3"/>
      <c r="O1" s="3"/>
      <c r="P1" s="3"/>
      <c r="Q1" s="3"/>
      <c r="R1" s="16"/>
    </row>
    <row r="2" ht="18.75" customHeight="1" spans="1:18">
      <c r="A2" s="4" t="s">
        <v>1606</v>
      </c>
      <c r="B2" s="5"/>
      <c r="C2" s="5"/>
      <c r="D2" s="5"/>
      <c r="E2" s="5"/>
      <c r="F2" s="5"/>
      <c r="G2" s="5"/>
      <c r="H2" s="5"/>
      <c r="I2" s="5"/>
      <c r="J2" s="5"/>
      <c r="K2" s="5"/>
      <c r="L2" s="5"/>
      <c r="M2" s="5"/>
      <c r="N2" s="5"/>
      <c r="O2" s="5"/>
      <c r="P2" s="5"/>
      <c r="Q2" s="5"/>
      <c r="R2" s="17"/>
    </row>
    <row r="3" ht="18.75" customHeight="1" spans="1:18">
      <c r="A3" s="6" t="s">
        <v>21</v>
      </c>
      <c r="B3" s="7"/>
      <c r="C3" s="7"/>
      <c r="D3" s="7"/>
      <c r="E3" s="7"/>
      <c r="F3" s="7"/>
      <c r="G3" s="7"/>
      <c r="H3" s="7"/>
      <c r="I3" s="7"/>
      <c r="J3" s="7"/>
      <c r="K3" s="7"/>
      <c r="L3" s="7"/>
      <c r="M3" s="7"/>
      <c r="N3" s="7"/>
      <c r="O3" s="7"/>
      <c r="P3" s="7"/>
      <c r="Q3" s="7"/>
      <c r="R3" s="18" t="s">
        <v>1185</v>
      </c>
    </row>
    <row r="4" s="1" customFormat="1" ht="20.25" customHeight="1" spans="1:18">
      <c r="A4" s="8" t="s">
        <v>22</v>
      </c>
      <c r="B4" s="8"/>
      <c r="C4" s="8" t="s">
        <v>1607</v>
      </c>
      <c r="D4" s="8">
        <v>501</v>
      </c>
      <c r="E4" s="8">
        <v>502</v>
      </c>
      <c r="F4" s="8">
        <v>503</v>
      </c>
      <c r="G4" s="8">
        <v>504</v>
      </c>
      <c r="H4" s="8">
        <v>505</v>
      </c>
      <c r="I4" s="8">
        <v>506</v>
      </c>
      <c r="J4" s="8">
        <v>507</v>
      </c>
      <c r="K4" s="8">
        <v>508</v>
      </c>
      <c r="L4" s="8">
        <v>509</v>
      </c>
      <c r="M4" s="8">
        <v>510</v>
      </c>
      <c r="N4" s="8">
        <v>511</v>
      </c>
      <c r="O4" s="8">
        <v>512</v>
      </c>
      <c r="P4" s="8">
        <v>513</v>
      </c>
      <c r="Q4" s="8">
        <v>514</v>
      </c>
      <c r="R4" s="8">
        <v>515</v>
      </c>
    </row>
    <row r="5" s="1" customFormat="1" ht="60" customHeight="1" spans="1:18">
      <c r="A5" s="8" t="s">
        <v>1064</v>
      </c>
      <c r="B5" s="8" t="s">
        <v>1065</v>
      </c>
      <c r="C5" s="8"/>
      <c r="D5" s="9" t="s">
        <v>1608</v>
      </c>
      <c r="E5" s="9" t="s">
        <v>1609</v>
      </c>
      <c r="F5" s="9" t="s">
        <v>1610</v>
      </c>
      <c r="G5" s="9" t="s">
        <v>1611</v>
      </c>
      <c r="H5" s="9" t="s">
        <v>1612</v>
      </c>
      <c r="I5" s="9" t="s">
        <v>1613</v>
      </c>
      <c r="J5" s="9" t="s">
        <v>1614</v>
      </c>
      <c r="K5" s="9" t="s">
        <v>1615</v>
      </c>
      <c r="L5" s="9" t="s">
        <v>1616</v>
      </c>
      <c r="M5" s="9" t="s">
        <v>1617</v>
      </c>
      <c r="N5" s="9" t="s">
        <v>1618</v>
      </c>
      <c r="O5" s="9" t="s">
        <v>1619</v>
      </c>
      <c r="P5" s="9" t="s">
        <v>1078</v>
      </c>
      <c r="Q5" s="9" t="s">
        <v>1620</v>
      </c>
      <c r="R5" s="9" t="s">
        <v>1050</v>
      </c>
    </row>
    <row r="6" ht="18.75" customHeight="1" spans="1:18">
      <c r="A6" s="10">
        <v>201</v>
      </c>
      <c r="B6" s="10" t="s">
        <v>1621</v>
      </c>
      <c r="C6" s="11">
        <v>62564</v>
      </c>
      <c r="D6" s="12">
        <v>19875</v>
      </c>
      <c r="E6" s="12">
        <v>9562</v>
      </c>
      <c r="F6" s="12">
        <v>3598</v>
      </c>
      <c r="G6" s="12"/>
      <c r="H6" s="12">
        <v>11254</v>
      </c>
      <c r="I6" s="12">
        <v>4310</v>
      </c>
      <c r="J6" s="12"/>
      <c r="K6" s="12"/>
      <c r="L6" s="12">
        <v>4278</v>
      </c>
      <c r="M6" s="12"/>
      <c r="N6" s="12"/>
      <c r="O6" s="12"/>
      <c r="P6" s="12"/>
      <c r="Q6" s="12"/>
      <c r="R6" s="12">
        <v>9687</v>
      </c>
    </row>
    <row r="7" ht="18.75" customHeight="1" spans="1:18">
      <c r="A7" s="10">
        <v>202</v>
      </c>
      <c r="B7" s="10" t="s">
        <v>183</v>
      </c>
      <c r="C7" s="11"/>
      <c r="D7" s="12"/>
      <c r="E7" s="12"/>
      <c r="F7" s="12"/>
      <c r="G7" s="12"/>
      <c r="H7" s="12"/>
      <c r="I7" s="12"/>
      <c r="J7" s="12"/>
      <c r="K7" s="12"/>
      <c r="L7" s="12"/>
      <c r="M7" s="12"/>
      <c r="N7" s="12"/>
      <c r="O7" s="12"/>
      <c r="P7" s="12"/>
      <c r="Q7" s="12"/>
      <c r="R7" s="12"/>
    </row>
    <row r="8" ht="18.75" customHeight="1" spans="1:18">
      <c r="A8" s="10">
        <v>203</v>
      </c>
      <c r="B8" s="10" t="s">
        <v>214</v>
      </c>
      <c r="C8" s="11"/>
      <c r="D8" s="12"/>
      <c r="E8" s="12"/>
      <c r="F8" s="12"/>
      <c r="G8" s="12"/>
      <c r="H8" s="12"/>
      <c r="I8" s="12"/>
      <c r="J8" s="12"/>
      <c r="K8" s="12"/>
      <c r="L8" s="12"/>
      <c r="M8" s="12"/>
      <c r="N8" s="12"/>
      <c r="O8" s="12"/>
      <c r="P8" s="12"/>
      <c r="Q8" s="12"/>
      <c r="R8" s="12"/>
    </row>
    <row r="9" ht="18.75" customHeight="1" spans="1:18">
      <c r="A9" s="10">
        <v>204</v>
      </c>
      <c r="B9" s="10" t="s">
        <v>233</v>
      </c>
      <c r="C9" s="11">
        <v>2207</v>
      </c>
      <c r="D9" s="12">
        <v>1146</v>
      </c>
      <c r="E9" s="12">
        <v>205</v>
      </c>
      <c r="F9" s="12"/>
      <c r="G9" s="12"/>
      <c r="H9" s="12"/>
      <c r="I9" s="12"/>
      <c r="J9" s="12"/>
      <c r="K9" s="12"/>
      <c r="L9" s="12"/>
      <c r="M9" s="12"/>
      <c r="N9" s="12"/>
      <c r="O9" s="12"/>
      <c r="P9" s="12"/>
      <c r="Q9" s="12"/>
      <c r="R9" s="12">
        <v>856</v>
      </c>
    </row>
    <row r="10" ht="18.75" customHeight="1" spans="1:18">
      <c r="A10" s="10">
        <v>205</v>
      </c>
      <c r="B10" s="10" t="s">
        <v>284</v>
      </c>
      <c r="C10" s="11">
        <v>83013</v>
      </c>
      <c r="D10" s="12">
        <v>1090</v>
      </c>
      <c r="E10" s="12">
        <v>978</v>
      </c>
      <c r="F10" s="12"/>
      <c r="G10" s="12"/>
      <c r="H10" s="12">
        <v>63738</v>
      </c>
      <c r="I10" s="12"/>
      <c r="J10" s="12"/>
      <c r="K10" s="12"/>
      <c r="L10" s="12">
        <v>8342</v>
      </c>
      <c r="M10" s="12"/>
      <c r="N10" s="12"/>
      <c r="O10" s="12"/>
      <c r="P10" s="12"/>
      <c r="Q10" s="12"/>
      <c r="R10" s="12">
        <v>8865</v>
      </c>
    </row>
    <row r="11" ht="18.75" customHeight="1" spans="1:18">
      <c r="A11" s="10">
        <v>206</v>
      </c>
      <c r="B11" s="10" t="s">
        <v>333</v>
      </c>
      <c r="C11" s="11">
        <v>1336</v>
      </c>
      <c r="D11" s="12">
        <v>305</v>
      </c>
      <c r="E11" s="12">
        <v>653</v>
      </c>
      <c r="F11" s="12"/>
      <c r="G11" s="12"/>
      <c r="H11" s="12"/>
      <c r="I11" s="12"/>
      <c r="J11" s="12"/>
      <c r="K11" s="12"/>
      <c r="L11" s="12"/>
      <c r="M11" s="12"/>
      <c r="N11" s="12"/>
      <c r="O11" s="12"/>
      <c r="P11" s="12"/>
      <c r="Q11" s="12"/>
      <c r="R11" s="12">
        <v>378</v>
      </c>
    </row>
    <row r="12" ht="18.75" customHeight="1" spans="1:18">
      <c r="A12" s="10">
        <v>207</v>
      </c>
      <c r="B12" s="10" t="s">
        <v>382</v>
      </c>
      <c r="C12" s="11">
        <v>3250</v>
      </c>
      <c r="D12" s="12">
        <v>586</v>
      </c>
      <c r="E12" s="12">
        <v>965</v>
      </c>
      <c r="F12" s="12"/>
      <c r="G12" s="12"/>
      <c r="H12" s="12">
        <v>456</v>
      </c>
      <c r="I12" s="12"/>
      <c r="J12" s="12"/>
      <c r="K12" s="12"/>
      <c r="L12" s="12">
        <v>324</v>
      </c>
      <c r="M12" s="12"/>
      <c r="N12" s="12"/>
      <c r="O12" s="12"/>
      <c r="P12" s="12"/>
      <c r="Q12" s="12"/>
      <c r="R12" s="12">
        <v>919</v>
      </c>
    </row>
    <row r="13" ht="18.75" customHeight="1" spans="1:18">
      <c r="A13" s="10">
        <v>208</v>
      </c>
      <c r="B13" s="10" t="s">
        <v>424</v>
      </c>
      <c r="C13" s="11">
        <v>81894</v>
      </c>
      <c r="D13" s="12">
        <v>8564</v>
      </c>
      <c r="E13" s="12">
        <v>8562</v>
      </c>
      <c r="F13" s="12"/>
      <c r="G13" s="12"/>
      <c r="H13" s="12">
        <v>4800</v>
      </c>
      <c r="I13" s="12"/>
      <c r="J13" s="12"/>
      <c r="K13" s="12"/>
      <c r="L13" s="12">
        <v>50515</v>
      </c>
      <c r="M13" s="12"/>
      <c r="N13" s="12"/>
      <c r="O13" s="12"/>
      <c r="P13" s="12"/>
      <c r="Q13" s="12"/>
      <c r="R13" s="12">
        <v>9453</v>
      </c>
    </row>
    <row r="14" ht="18.75" customHeight="1" spans="1:18">
      <c r="A14" s="10">
        <v>210</v>
      </c>
      <c r="B14" s="10" t="s">
        <v>533</v>
      </c>
      <c r="C14" s="11">
        <v>24372</v>
      </c>
      <c r="D14" s="12">
        <v>4256</v>
      </c>
      <c r="E14" s="12">
        <v>5573</v>
      </c>
      <c r="F14" s="12"/>
      <c r="G14" s="12"/>
      <c r="H14" s="12">
        <v>6258</v>
      </c>
      <c r="I14" s="12"/>
      <c r="J14" s="12"/>
      <c r="K14" s="12"/>
      <c r="L14" s="12">
        <v>1411</v>
      </c>
      <c r="M14" s="12"/>
      <c r="N14" s="12"/>
      <c r="O14" s="12"/>
      <c r="P14" s="12"/>
      <c r="Q14" s="12"/>
      <c r="R14" s="12">
        <v>6874</v>
      </c>
    </row>
    <row r="15" ht="18.75" customHeight="1" spans="1:18">
      <c r="A15" s="10">
        <v>211</v>
      </c>
      <c r="B15" s="10" t="s">
        <v>598</v>
      </c>
      <c r="C15" s="11">
        <v>8852</v>
      </c>
      <c r="D15" s="12">
        <v>1678</v>
      </c>
      <c r="E15" s="12">
        <v>4425</v>
      </c>
      <c r="F15" s="12"/>
      <c r="G15" s="12"/>
      <c r="H15" s="12"/>
      <c r="I15" s="12"/>
      <c r="J15" s="12"/>
      <c r="K15" s="12"/>
      <c r="L15" s="12">
        <v>1426</v>
      </c>
      <c r="M15" s="12"/>
      <c r="N15" s="12"/>
      <c r="O15" s="12"/>
      <c r="P15" s="12"/>
      <c r="Q15" s="12"/>
      <c r="R15" s="12">
        <v>1323</v>
      </c>
    </row>
    <row r="16" ht="18.75" customHeight="1" spans="1:18">
      <c r="A16" s="10">
        <v>212</v>
      </c>
      <c r="B16" s="10" t="s">
        <v>667</v>
      </c>
      <c r="C16" s="11">
        <v>51396</v>
      </c>
      <c r="D16" s="12">
        <v>14256</v>
      </c>
      <c r="E16" s="12">
        <v>22486</v>
      </c>
      <c r="F16" s="12"/>
      <c r="G16" s="12"/>
      <c r="H16" s="12"/>
      <c r="I16" s="12"/>
      <c r="J16" s="12"/>
      <c r="K16" s="12"/>
      <c r="L16" s="12">
        <v>5381</v>
      </c>
      <c r="M16" s="12"/>
      <c r="N16" s="12"/>
      <c r="O16" s="12"/>
      <c r="P16" s="12"/>
      <c r="Q16" s="12"/>
      <c r="R16" s="12">
        <v>9273</v>
      </c>
    </row>
    <row r="17" ht="18.75" customHeight="1" spans="1:18">
      <c r="A17" s="10">
        <v>213</v>
      </c>
      <c r="B17" s="10" t="s">
        <v>687</v>
      </c>
      <c r="C17" s="11">
        <v>26462</v>
      </c>
      <c r="D17" s="12">
        <v>3620</v>
      </c>
      <c r="E17" s="12">
        <v>6287</v>
      </c>
      <c r="F17" s="12"/>
      <c r="G17" s="12"/>
      <c r="H17" s="12">
        <v>603</v>
      </c>
      <c r="I17" s="12"/>
      <c r="J17" s="12"/>
      <c r="K17" s="12"/>
      <c r="L17" s="12">
        <v>7589</v>
      </c>
      <c r="M17" s="12"/>
      <c r="N17" s="12"/>
      <c r="O17" s="12"/>
      <c r="P17" s="12"/>
      <c r="Q17" s="12"/>
      <c r="R17" s="12">
        <v>8363</v>
      </c>
    </row>
    <row r="18" ht="18.75" customHeight="1" spans="1:18">
      <c r="A18" s="10">
        <v>214</v>
      </c>
      <c r="B18" s="10" t="s">
        <v>778</v>
      </c>
      <c r="C18" s="11">
        <v>12688</v>
      </c>
      <c r="D18" s="12">
        <v>1257</v>
      </c>
      <c r="E18" s="12">
        <v>2846</v>
      </c>
      <c r="F18" s="12"/>
      <c r="G18" s="12"/>
      <c r="H18" s="12">
        <v>1279</v>
      </c>
      <c r="I18" s="12"/>
      <c r="J18" s="12"/>
      <c r="K18" s="12"/>
      <c r="L18" s="12">
        <v>4201</v>
      </c>
      <c r="M18" s="12"/>
      <c r="N18" s="12"/>
      <c r="O18" s="12"/>
      <c r="P18" s="12"/>
      <c r="Q18" s="12"/>
      <c r="R18" s="12">
        <v>3105</v>
      </c>
    </row>
    <row r="19" ht="18.75" customHeight="1" spans="1:18">
      <c r="A19" s="10">
        <v>215</v>
      </c>
      <c r="B19" s="10" t="s">
        <v>823</v>
      </c>
      <c r="C19" s="11">
        <v>2887</v>
      </c>
      <c r="D19" s="12"/>
      <c r="E19" s="12">
        <v>924</v>
      </c>
      <c r="F19" s="12"/>
      <c r="G19" s="12"/>
      <c r="H19" s="12">
        <v>1005</v>
      </c>
      <c r="I19" s="12"/>
      <c r="J19" s="12"/>
      <c r="K19" s="12"/>
      <c r="L19" s="12"/>
      <c r="M19" s="12"/>
      <c r="N19" s="12"/>
      <c r="O19" s="12"/>
      <c r="P19" s="12"/>
      <c r="Q19" s="12"/>
      <c r="R19" s="12">
        <v>958</v>
      </c>
    </row>
    <row r="20" ht="18.75" customHeight="1" spans="1:18">
      <c r="A20" s="10">
        <v>216</v>
      </c>
      <c r="B20" s="10" t="s">
        <v>868</v>
      </c>
      <c r="C20" s="11">
        <v>1290</v>
      </c>
      <c r="D20" s="12"/>
      <c r="E20" s="12">
        <v>45</v>
      </c>
      <c r="F20" s="12"/>
      <c r="G20" s="12"/>
      <c r="H20" s="12"/>
      <c r="I20" s="12"/>
      <c r="J20" s="12"/>
      <c r="K20" s="12"/>
      <c r="L20" s="12"/>
      <c r="M20" s="12"/>
      <c r="N20" s="12"/>
      <c r="O20" s="12"/>
      <c r="P20" s="12"/>
      <c r="Q20" s="12"/>
      <c r="R20" s="12">
        <v>1245</v>
      </c>
    </row>
    <row r="21" ht="18.75" customHeight="1" spans="1:18">
      <c r="A21" s="10">
        <v>217</v>
      </c>
      <c r="B21" s="10" t="s">
        <v>881</v>
      </c>
      <c r="C21" s="11"/>
      <c r="D21" s="12"/>
      <c r="E21" s="12"/>
      <c r="F21" s="12"/>
      <c r="G21" s="12"/>
      <c r="H21" s="12"/>
      <c r="I21" s="12"/>
      <c r="J21" s="12"/>
      <c r="K21" s="12"/>
      <c r="L21" s="12"/>
      <c r="M21" s="12"/>
      <c r="N21" s="12"/>
      <c r="O21" s="12"/>
      <c r="P21" s="12"/>
      <c r="Q21" s="12"/>
      <c r="R21" s="12"/>
    </row>
    <row r="22" ht="18.75" customHeight="1" spans="1:18">
      <c r="A22" s="10">
        <v>219</v>
      </c>
      <c r="B22" s="10" t="s">
        <v>907</v>
      </c>
      <c r="C22" s="11"/>
      <c r="D22" s="12"/>
      <c r="E22" s="12"/>
      <c r="F22" s="12"/>
      <c r="G22" s="12"/>
      <c r="H22" s="12"/>
      <c r="I22" s="12"/>
      <c r="J22" s="12"/>
      <c r="K22" s="12"/>
      <c r="L22" s="12"/>
      <c r="M22" s="12"/>
      <c r="N22" s="12"/>
      <c r="O22" s="12"/>
      <c r="P22" s="12"/>
      <c r="Q22" s="12"/>
      <c r="R22" s="12"/>
    </row>
    <row r="23" ht="18.75" customHeight="1" spans="1:18">
      <c r="A23" s="10">
        <v>220</v>
      </c>
      <c r="B23" s="10" t="s">
        <v>916</v>
      </c>
      <c r="C23" s="11">
        <v>3540</v>
      </c>
      <c r="D23" s="12">
        <v>1692</v>
      </c>
      <c r="E23" s="12">
        <v>994</v>
      </c>
      <c r="F23" s="12"/>
      <c r="G23" s="12"/>
      <c r="H23" s="12"/>
      <c r="I23" s="12"/>
      <c r="J23" s="12"/>
      <c r="K23" s="12"/>
      <c r="L23" s="12"/>
      <c r="M23" s="12"/>
      <c r="N23" s="12"/>
      <c r="O23" s="12"/>
      <c r="P23" s="12"/>
      <c r="Q23" s="12"/>
      <c r="R23" s="12">
        <v>854</v>
      </c>
    </row>
    <row r="24" ht="18.75" customHeight="1" spans="1:18">
      <c r="A24" s="10">
        <v>221</v>
      </c>
      <c r="B24" s="10" t="s">
        <v>953</v>
      </c>
      <c r="C24" s="11">
        <v>16216</v>
      </c>
      <c r="D24" s="12">
        <v>8980</v>
      </c>
      <c r="E24" s="12">
        <v>570</v>
      </c>
      <c r="F24" s="12"/>
      <c r="G24" s="12"/>
      <c r="H24" s="12">
        <v>1152</v>
      </c>
      <c r="I24" s="12"/>
      <c r="J24" s="12"/>
      <c r="K24" s="12"/>
      <c r="L24" s="12"/>
      <c r="M24" s="12"/>
      <c r="N24" s="12"/>
      <c r="O24" s="12"/>
      <c r="P24" s="12"/>
      <c r="Q24" s="12"/>
      <c r="R24" s="12">
        <v>5514</v>
      </c>
    </row>
    <row r="25" ht="18.75" customHeight="1" spans="1:18">
      <c r="A25" s="10">
        <v>222</v>
      </c>
      <c r="B25" s="10" t="s">
        <v>974</v>
      </c>
      <c r="C25" s="11">
        <v>234</v>
      </c>
      <c r="D25" s="12">
        <v>184</v>
      </c>
      <c r="E25" s="12">
        <v>50</v>
      </c>
      <c r="F25" s="12"/>
      <c r="G25" s="12"/>
      <c r="H25" s="12"/>
      <c r="I25" s="12"/>
      <c r="J25" s="12"/>
      <c r="K25" s="12"/>
      <c r="L25" s="12"/>
      <c r="M25" s="12"/>
      <c r="N25" s="12"/>
      <c r="O25" s="12"/>
      <c r="P25" s="12"/>
      <c r="Q25" s="12"/>
      <c r="R25" s="12"/>
    </row>
    <row r="26" ht="18.75" customHeight="1" spans="1:18">
      <c r="A26" s="10">
        <v>224</v>
      </c>
      <c r="B26" s="10" t="s">
        <v>1014</v>
      </c>
      <c r="C26" s="11">
        <v>3927</v>
      </c>
      <c r="D26" s="12">
        <v>1806</v>
      </c>
      <c r="E26" s="12">
        <v>965</v>
      </c>
      <c r="F26" s="12"/>
      <c r="G26" s="12"/>
      <c r="H26" s="12"/>
      <c r="I26" s="12"/>
      <c r="J26" s="12"/>
      <c r="K26" s="12"/>
      <c r="L26" s="12"/>
      <c r="M26" s="12"/>
      <c r="N26" s="12"/>
      <c r="O26" s="12"/>
      <c r="P26" s="12"/>
      <c r="Q26" s="12"/>
      <c r="R26" s="12">
        <v>1156</v>
      </c>
    </row>
    <row r="27" ht="18.75" customHeight="1" spans="1:18">
      <c r="A27" s="10">
        <v>227</v>
      </c>
      <c r="B27" s="10" t="s">
        <v>1049</v>
      </c>
      <c r="C27" s="11"/>
      <c r="D27" s="12"/>
      <c r="E27" s="12"/>
      <c r="F27" s="12"/>
      <c r="G27" s="12"/>
      <c r="H27" s="12"/>
      <c r="I27" s="12"/>
      <c r="J27" s="12"/>
      <c r="K27" s="12"/>
      <c r="L27" s="12"/>
      <c r="M27" s="12"/>
      <c r="N27" s="12"/>
      <c r="O27" s="12"/>
      <c r="P27" s="12"/>
      <c r="Q27" s="12"/>
      <c r="R27" s="12"/>
    </row>
    <row r="28" ht="18.75" customHeight="1" spans="1:18">
      <c r="A28" s="10">
        <v>229</v>
      </c>
      <c r="B28" s="10" t="s">
        <v>1050</v>
      </c>
      <c r="C28" s="11">
        <v>28709</v>
      </c>
      <c r="D28" s="12"/>
      <c r="E28" s="12"/>
      <c r="F28" s="12"/>
      <c r="G28" s="12"/>
      <c r="H28" s="12"/>
      <c r="I28" s="12"/>
      <c r="J28" s="12"/>
      <c r="K28" s="12"/>
      <c r="L28" s="12"/>
      <c r="M28" s="12"/>
      <c r="N28" s="12"/>
      <c r="O28" s="12"/>
      <c r="P28" s="12"/>
      <c r="Q28" s="12"/>
      <c r="R28" s="12">
        <v>28709</v>
      </c>
    </row>
    <row r="29" ht="18.75" customHeight="1" spans="1:18">
      <c r="A29" s="13">
        <v>232</v>
      </c>
      <c r="B29" s="13" t="s">
        <v>1053</v>
      </c>
      <c r="C29" s="11">
        <v>1000</v>
      </c>
      <c r="D29" s="12"/>
      <c r="E29" s="12"/>
      <c r="F29" s="12"/>
      <c r="G29" s="12"/>
      <c r="H29" s="12"/>
      <c r="I29" s="12"/>
      <c r="J29" s="12"/>
      <c r="K29" s="12"/>
      <c r="L29" s="12"/>
      <c r="M29" s="12"/>
      <c r="N29" s="12">
        <v>1000</v>
      </c>
      <c r="O29" s="12"/>
      <c r="P29" s="12"/>
      <c r="Q29" s="12"/>
      <c r="R29" s="12"/>
    </row>
    <row r="30" ht="18.75" customHeight="1" spans="1:18">
      <c r="A30" s="13">
        <v>233</v>
      </c>
      <c r="B30" s="13" t="s">
        <v>1059</v>
      </c>
      <c r="C30" s="11">
        <v>38</v>
      </c>
      <c r="D30" s="12"/>
      <c r="E30" s="12"/>
      <c r="F30" s="12"/>
      <c r="G30" s="12"/>
      <c r="H30" s="12"/>
      <c r="I30" s="12"/>
      <c r="J30" s="12"/>
      <c r="K30" s="12"/>
      <c r="L30" s="12"/>
      <c r="M30" s="12"/>
      <c r="N30" s="12">
        <v>38</v>
      </c>
      <c r="O30" s="12"/>
      <c r="P30" s="12"/>
      <c r="Q30" s="12"/>
      <c r="R30" s="12"/>
    </row>
    <row r="31" ht="18.75" customHeight="1" spans="1:18">
      <c r="A31" s="10" t="s">
        <v>1622</v>
      </c>
      <c r="B31" s="10"/>
      <c r="C31" s="11">
        <v>415875</v>
      </c>
      <c r="D31" s="14">
        <v>69295</v>
      </c>
      <c r="E31" s="14">
        <v>66090</v>
      </c>
      <c r="F31" s="14">
        <v>3598</v>
      </c>
      <c r="G31" s="14"/>
      <c r="H31" s="14">
        <v>90545</v>
      </c>
      <c r="I31" s="14">
        <v>4310</v>
      </c>
      <c r="J31" s="14"/>
      <c r="K31" s="14"/>
      <c r="L31" s="14">
        <v>83467</v>
      </c>
      <c r="M31" s="14"/>
      <c r="N31" s="14">
        <v>1038</v>
      </c>
      <c r="O31" s="14"/>
      <c r="P31" s="14"/>
      <c r="Q31" s="14"/>
      <c r="R31" s="14">
        <v>97532</v>
      </c>
    </row>
    <row r="32" ht="18.75" customHeight="1" spans="1:18">
      <c r="A32" s="13">
        <v>230</v>
      </c>
      <c r="B32" s="13" t="s">
        <v>1078</v>
      </c>
      <c r="C32" s="14">
        <v>26628</v>
      </c>
      <c r="D32" s="12"/>
      <c r="E32" s="12"/>
      <c r="F32" s="12"/>
      <c r="G32" s="12"/>
      <c r="H32" s="12"/>
      <c r="I32" s="12"/>
      <c r="J32" s="12"/>
      <c r="K32" s="12"/>
      <c r="L32" s="12"/>
      <c r="M32" s="12"/>
      <c r="N32" s="12"/>
      <c r="O32" s="12"/>
      <c r="P32" s="14">
        <v>26628</v>
      </c>
      <c r="Q32" s="12"/>
      <c r="R32" s="12"/>
    </row>
    <row r="33" ht="18.75" customHeight="1" spans="1:18">
      <c r="A33" s="15" t="s">
        <v>1623</v>
      </c>
      <c r="B33" s="15"/>
      <c r="C33" s="11">
        <v>442503</v>
      </c>
      <c r="D33" s="14">
        <v>69295</v>
      </c>
      <c r="E33" s="14">
        <v>66090</v>
      </c>
      <c r="F33" s="14">
        <v>3598</v>
      </c>
      <c r="G33" s="14"/>
      <c r="H33" s="14">
        <v>90545</v>
      </c>
      <c r="I33" s="14">
        <v>4310</v>
      </c>
      <c r="J33" s="14"/>
      <c r="K33" s="14"/>
      <c r="L33" s="14">
        <v>83467</v>
      </c>
      <c r="M33" s="14"/>
      <c r="N33" s="14">
        <v>1038</v>
      </c>
      <c r="O33" s="14"/>
      <c r="P33" s="14"/>
      <c r="Q33" s="14"/>
      <c r="R33" s="14">
        <v>97532</v>
      </c>
    </row>
  </sheetData>
  <mergeCells count="5">
    <mergeCell ref="A4:B4"/>
    <mergeCell ref="A31:B31"/>
    <mergeCell ref="A33:B33"/>
    <mergeCell ref="C4:C5"/>
    <mergeCell ref="A1:R3"/>
  </mergeCells>
  <pageMargins left="0.75" right="0.75" top="1" bottom="1" header="0.5" footer="0.5"/>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20</vt:i4>
      </vt:variant>
    </vt:vector>
  </HeadingPairs>
  <TitlesOfParts>
    <vt:vector size="20" baseType="lpstr">
      <vt:lpstr>目录</vt:lpstr>
      <vt:lpstr>2023年一般公共预算收入表</vt:lpstr>
      <vt:lpstr>2023年一般公共预算支出表</vt:lpstr>
      <vt:lpstr>2023年一般公共预算本级支出表</vt:lpstr>
      <vt:lpstr>2023年一般公共预算本级基本支出表</vt:lpstr>
      <vt:lpstr>2023年一般公共预算税收返还和转移性支付表</vt:lpstr>
      <vt:lpstr>2023年度大同云冈区政府一般债务限额和余额情况预算表</vt:lpstr>
      <vt:lpstr>2023年一般公共预算支出“三公”经费预算表</vt:lpstr>
      <vt:lpstr>2023年政府性基金预算收入表</vt:lpstr>
      <vt:lpstr>2023年政府性基金预算支出表</vt:lpstr>
      <vt:lpstr>2023年本级政府性基金预算支出表</vt:lpstr>
      <vt:lpstr>2023年政府性基金转移支付表</vt:lpstr>
      <vt:lpstr>2023年政府基金专项债务限额和余额情况预算表</vt:lpstr>
      <vt:lpstr>2023年国有资本经营预算收入表</vt:lpstr>
      <vt:lpstr>2023年国有资本经营预算支出表</vt:lpstr>
      <vt:lpstr>2023年本级国有资本经营预算支出表</vt:lpstr>
      <vt:lpstr>2023年社会保险基金收入预算表</vt:lpstr>
      <vt:lpstr>2023年社会保险基金支出预算表</vt:lpstr>
      <vt:lpstr>2023年云冈区地方政府债务情况表</vt:lpstr>
      <vt:lpstr>2023年一般公共预算支出经济分类表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科星</cp:lastModifiedBy>
  <dcterms:created xsi:type="dcterms:W3CDTF">2023-05-09T09:55:00Z</dcterms:created>
  <dcterms:modified xsi:type="dcterms:W3CDTF">2023-05-22T08:24:18Z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8758B83BBEB240BB98D856F74B32A914</vt:lpwstr>
  </property>
  <property fmtid="{D5CDD505-2E9C-101B-9397-08002B2CF9AE}" pid="3" name="KSOProductBuildVer">
    <vt:lpwstr>2052-11.1.0.14309</vt:lpwstr>
  </property>
</Properties>
</file>